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2'!$15:$15</definedName>
    <definedName name="_xlnm.Print_Area" localSheetId="0">'Форма 2'!$A$1:$AA$75</definedName>
  </definedNames>
  <calcPr calcId="145621"/>
</workbook>
</file>

<file path=xl/calcChain.xml><?xml version="1.0" encoding="utf-8"?>
<calcChain xmlns="http://schemas.openxmlformats.org/spreadsheetml/2006/main">
  <c r="O63" i="1" l="1"/>
  <c r="D63" i="1" s="1"/>
  <c r="O67" i="1"/>
  <c r="D67" i="1" s="1"/>
  <c r="N67" i="1"/>
  <c r="AC67" i="1" s="1"/>
  <c r="E67" i="1"/>
  <c r="M67" i="1" s="1"/>
  <c r="O66" i="1"/>
  <c r="D66" i="1" s="1"/>
  <c r="N66" i="1"/>
  <c r="E66" i="1"/>
  <c r="M66" i="1" s="1"/>
  <c r="O65" i="1"/>
  <c r="D65" i="1" s="1"/>
  <c r="N65" i="1"/>
  <c r="E65" i="1"/>
  <c r="M65" i="1" s="1"/>
  <c r="O64" i="1"/>
  <c r="D64" i="1" s="1"/>
  <c r="N64" i="1"/>
  <c r="AC64" i="1" s="1"/>
  <c r="E64" i="1"/>
  <c r="M64" i="1" s="1"/>
  <c r="N63" i="1"/>
  <c r="AC63" i="1" s="1"/>
  <c r="E63" i="1"/>
  <c r="M63" i="1" s="1"/>
  <c r="O62" i="1"/>
  <c r="D62" i="1" s="1"/>
  <c r="N62" i="1"/>
  <c r="E62" i="1"/>
  <c r="M62" i="1" s="1"/>
  <c r="O61" i="1"/>
  <c r="D61" i="1" s="1"/>
  <c r="N61" i="1"/>
  <c r="E61" i="1"/>
  <c r="M61" i="1" s="1"/>
  <c r="O60" i="1"/>
  <c r="D60" i="1" s="1"/>
  <c r="N60" i="1"/>
  <c r="E60" i="1"/>
  <c r="M60" i="1" s="1"/>
  <c r="O59" i="1"/>
  <c r="D59" i="1" s="1"/>
  <c r="N59" i="1"/>
  <c r="E59" i="1"/>
  <c r="M59" i="1" s="1"/>
  <c r="O58" i="1"/>
  <c r="D58" i="1" s="1"/>
  <c r="N58" i="1"/>
  <c r="E58" i="1"/>
  <c r="M58" i="1" s="1"/>
  <c r="O57" i="1"/>
  <c r="D57" i="1" s="1"/>
  <c r="N57" i="1"/>
  <c r="AC57" i="1" s="1"/>
  <c r="E57" i="1"/>
  <c r="M57" i="1" s="1"/>
  <c r="O56" i="1"/>
  <c r="D56" i="1" s="1"/>
  <c r="N56" i="1"/>
  <c r="E56" i="1"/>
  <c r="M56" i="1" s="1"/>
  <c r="O55" i="1"/>
  <c r="D55" i="1" s="1"/>
  <c r="N55" i="1"/>
  <c r="E55" i="1"/>
  <c r="M55" i="1" s="1"/>
  <c r="O54" i="1"/>
  <c r="D54" i="1" s="1"/>
  <c r="N54" i="1"/>
  <c r="E54" i="1"/>
  <c r="M54" i="1" s="1"/>
  <c r="O53" i="1"/>
  <c r="D53" i="1" s="1"/>
  <c r="N53" i="1"/>
  <c r="E53" i="1"/>
  <c r="M53" i="1" s="1"/>
  <c r="O52" i="1"/>
  <c r="D52" i="1" s="1"/>
  <c r="N52" i="1"/>
  <c r="E52" i="1"/>
  <c r="M52" i="1" s="1"/>
  <c r="O51" i="1"/>
  <c r="D51" i="1" s="1"/>
  <c r="N51" i="1"/>
  <c r="E51" i="1"/>
  <c r="M51" i="1" s="1"/>
  <c r="O50" i="1"/>
  <c r="D50" i="1" s="1"/>
  <c r="N50" i="1"/>
  <c r="E50" i="1"/>
  <c r="M50" i="1" s="1"/>
  <c r="O49" i="1"/>
  <c r="D49" i="1" s="1"/>
  <c r="N49" i="1"/>
  <c r="E49" i="1"/>
  <c r="M49" i="1" s="1"/>
  <c r="O48" i="1"/>
  <c r="D48" i="1" s="1"/>
  <c r="N48" i="1"/>
  <c r="E48" i="1"/>
  <c r="M48" i="1" s="1"/>
  <c r="O47" i="1"/>
  <c r="D47" i="1" s="1"/>
  <c r="N47" i="1"/>
  <c r="E47" i="1"/>
  <c r="M47" i="1" s="1"/>
  <c r="O46" i="1"/>
  <c r="D46" i="1" s="1"/>
  <c r="N46" i="1"/>
  <c r="E46" i="1"/>
  <c r="M46" i="1" s="1"/>
  <c r="O45" i="1"/>
  <c r="D45" i="1" s="1"/>
  <c r="N45" i="1"/>
  <c r="E45" i="1"/>
  <c r="M45" i="1" s="1"/>
  <c r="O44" i="1"/>
  <c r="D44" i="1" s="1"/>
  <c r="N44" i="1"/>
  <c r="E44" i="1"/>
  <c r="M44" i="1" s="1"/>
  <c r="AA43" i="1"/>
  <c r="Z43" i="1"/>
  <c r="Y43" i="1"/>
  <c r="X43" i="1"/>
  <c r="W43" i="1"/>
  <c r="V43" i="1"/>
  <c r="U43" i="1"/>
  <c r="T43" i="1"/>
  <c r="S43" i="1"/>
  <c r="R43" i="1"/>
  <c r="Q43" i="1"/>
  <c r="P43" i="1"/>
  <c r="L43" i="1"/>
  <c r="K43" i="1"/>
  <c r="J43" i="1"/>
  <c r="I43" i="1"/>
  <c r="H43" i="1"/>
  <c r="G43" i="1"/>
  <c r="F43" i="1"/>
  <c r="C43" i="1"/>
  <c r="O42" i="1"/>
  <c r="D42" i="1" s="1"/>
  <c r="N42" i="1"/>
  <c r="AC42" i="1" s="1"/>
  <c r="E42" i="1"/>
  <c r="M42" i="1" s="1"/>
  <c r="O41" i="1"/>
  <c r="D41" i="1" s="1"/>
  <c r="N41" i="1"/>
  <c r="AC41" i="1" s="1"/>
  <c r="E41" i="1"/>
  <c r="M41" i="1" s="1"/>
  <c r="O40" i="1"/>
  <c r="D40" i="1" s="1"/>
  <c r="N40" i="1"/>
  <c r="AC40" i="1" s="1"/>
  <c r="E40" i="1"/>
  <c r="M40" i="1" s="1"/>
  <c r="O39" i="1"/>
  <c r="D39" i="1" s="1"/>
  <c r="N39" i="1"/>
  <c r="E39" i="1"/>
  <c r="M39" i="1" s="1"/>
  <c r="O38" i="1"/>
  <c r="D38" i="1" s="1"/>
  <c r="N38" i="1"/>
  <c r="AC38" i="1" s="1"/>
  <c r="E38" i="1"/>
  <c r="M38" i="1" s="1"/>
  <c r="O37" i="1"/>
  <c r="D37" i="1" s="1"/>
  <c r="N37" i="1"/>
  <c r="E37" i="1"/>
  <c r="M37" i="1" s="1"/>
  <c r="O36" i="1"/>
  <c r="D36" i="1" s="1"/>
  <c r="N36" i="1"/>
  <c r="AC36" i="1" s="1"/>
  <c r="E36" i="1"/>
  <c r="M36" i="1" s="1"/>
  <c r="O35" i="1"/>
  <c r="D35" i="1" s="1"/>
  <c r="N35" i="1"/>
  <c r="AC35" i="1" s="1"/>
  <c r="E35" i="1"/>
  <c r="M35" i="1" s="1"/>
  <c r="O34" i="1"/>
  <c r="D34" i="1" s="1"/>
  <c r="N34" i="1"/>
  <c r="E34" i="1"/>
  <c r="M34" i="1" s="1"/>
  <c r="AA33" i="1"/>
  <c r="Z33" i="1"/>
  <c r="Y33" i="1"/>
  <c r="X33" i="1"/>
  <c r="W33" i="1"/>
  <c r="V33" i="1"/>
  <c r="U33" i="1"/>
  <c r="T33" i="1"/>
  <c r="S33" i="1"/>
  <c r="R33" i="1"/>
  <c r="Q33" i="1"/>
  <c r="P33" i="1"/>
  <c r="L33" i="1"/>
  <c r="K33" i="1"/>
  <c r="J33" i="1"/>
  <c r="I33" i="1"/>
  <c r="H33" i="1"/>
  <c r="G33" i="1"/>
  <c r="F33" i="1"/>
  <c r="C33" i="1"/>
  <c r="O32" i="1"/>
  <c r="D32" i="1" s="1"/>
  <c r="N32" i="1"/>
  <c r="AC32" i="1" s="1"/>
  <c r="E32" i="1"/>
  <c r="M32" i="1" s="1"/>
  <c r="O31" i="1"/>
  <c r="D31" i="1" s="1"/>
  <c r="N31" i="1"/>
  <c r="AC31" i="1" s="1"/>
  <c r="E31" i="1"/>
  <c r="M31" i="1" s="1"/>
  <c r="O30" i="1"/>
  <c r="D30" i="1" s="1"/>
  <c r="N30" i="1"/>
  <c r="AC30" i="1" s="1"/>
  <c r="E30" i="1"/>
  <c r="M30" i="1" s="1"/>
  <c r="O29" i="1"/>
  <c r="D29" i="1" s="1"/>
  <c r="N29" i="1"/>
  <c r="AC29" i="1" s="1"/>
  <c r="E29" i="1"/>
  <c r="M29" i="1" s="1"/>
  <c r="O28" i="1"/>
  <c r="D28" i="1" s="1"/>
  <c r="N28" i="1"/>
  <c r="AC28" i="1" s="1"/>
  <c r="E28" i="1"/>
  <c r="M28" i="1" s="1"/>
  <c r="O27" i="1"/>
  <c r="D27" i="1" s="1"/>
  <c r="N27" i="1"/>
  <c r="AC27" i="1" s="1"/>
  <c r="E27" i="1"/>
  <c r="M27" i="1" s="1"/>
  <c r="O26" i="1"/>
  <c r="D26" i="1" s="1"/>
  <c r="N26" i="1"/>
  <c r="AC26" i="1" s="1"/>
  <c r="E26" i="1"/>
  <c r="M26" i="1" s="1"/>
  <c r="O25" i="1"/>
  <c r="D25" i="1" s="1"/>
  <c r="N25" i="1"/>
  <c r="AC25" i="1" s="1"/>
  <c r="E25" i="1"/>
  <c r="M25" i="1" s="1"/>
  <c r="O24" i="1"/>
  <c r="D24" i="1" s="1"/>
  <c r="N24" i="1"/>
  <c r="AC24" i="1" s="1"/>
  <c r="E24" i="1"/>
  <c r="M24" i="1" s="1"/>
  <c r="O23" i="1"/>
  <c r="D23" i="1" s="1"/>
  <c r="N23" i="1"/>
  <c r="E23" i="1"/>
  <c r="M23" i="1" s="1"/>
  <c r="AA22" i="1"/>
  <c r="Z22" i="1"/>
  <c r="Y22" i="1"/>
  <c r="X22" i="1"/>
  <c r="W22" i="1"/>
  <c r="V22" i="1"/>
  <c r="U22" i="1"/>
  <c r="T22" i="1"/>
  <c r="S22" i="1"/>
  <c r="R22" i="1"/>
  <c r="Q22" i="1"/>
  <c r="P22" i="1"/>
  <c r="L22" i="1"/>
  <c r="K22" i="1"/>
  <c r="J22" i="1"/>
  <c r="I22" i="1"/>
  <c r="H22" i="1"/>
  <c r="G22" i="1"/>
  <c r="F22" i="1"/>
  <c r="C22" i="1"/>
  <c r="O21" i="1"/>
  <c r="D21" i="1" s="1"/>
  <c r="N21" i="1"/>
  <c r="AC21" i="1" s="1"/>
  <c r="E21" i="1"/>
  <c r="M21" i="1" s="1"/>
  <c r="O20" i="1"/>
  <c r="D20" i="1" s="1"/>
  <c r="N20" i="1"/>
  <c r="AC20" i="1" s="1"/>
  <c r="E20" i="1"/>
  <c r="M20" i="1" s="1"/>
  <c r="O19" i="1"/>
  <c r="D19" i="1" s="1"/>
  <c r="N19" i="1"/>
  <c r="E19" i="1"/>
  <c r="M19" i="1" s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H18" i="1"/>
  <c r="G18" i="1"/>
  <c r="F18" i="1"/>
  <c r="C18" i="1"/>
  <c r="AC50" i="1"/>
  <c r="AC39" i="1"/>
  <c r="AC37" i="1"/>
  <c r="AC66" i="1"/>
  <c r="AE64" i="1"/>
  <c r="AE63" i="1"/>
  <c r="AC17" i="1"/>
  <c r="O43" i="1" l="1"/>
  <c r="O18" i="1"/>
  <c r="N18" i="1"/>
  <c r="O22" i="1"/>
  <c r="M18" i="1"/>
  <c r="O33" i="1"/>
  <c r="N33" i="1"/>
  <c r="D43" i="1"/>
  <c r="N22" i="1"/>
  <c r="AC22" i="1" s="1"/>
  <c r="D33" i="1"/>
  <c r="N43" i="1"/>
  <c r="D18" i="1"/>
  <c r="D22" i="1"/>
  <c r="E18" i="1"/>
  <c r="E22" i="1"/>
  <c r="E33" i="1"/>
  <c r="E43" i="1"/>
  <c r="M22" i="1"/>
  <c r="M33" i="1"/>
  <c r="M43" i="1"/>
  <c r="AC33" i="1"/>
  <c r="AC43" i="1"/>
  <c r="AC23" i="1"/>
  <c r="AC34" i="1"/>
  <c r="F16" i="1"/>
  <c r="H16" i="1"/>
  <c r="J16" i="1"/>
  <c r="L16" i="1"/>
  <c r="Q16" i="1"/>
  <c r="S16" i="1"/>
  <c r="U16" i="1"/>
  <c r="W16" i="1"/>
  <c r="Y16" i="1"/>
  <c r="AA16" i="1"/>
  <c r="G16" i="1"/>
  <c r="I16" i="1"/>
  <c r="K16" i="1"/>
  <c r="P16" i="1"/>
  <c r="R16" i="1"/>
  <c r="T16" i="1"/>
  <c r="V16" i="1"/>
  <c r="X16" i="1"/>
  <c r="Z16" i="1"/>
  <c r="C16" i="1"/>
  <c r="AC19" i="1"/>
  <c r="D16" i="1" l="1"/>
  <c r="AC18" i="1"/>
  <c r="N16" i="1"/>
  <c r="AC16" i="1" s="1"/>
  <c r="M16" i="1"/>
  <c r="E16" i="1"/>
  <c r="O16" i="1"/>
</calcChain>
</file>

<file path=xl/sharedStrings.xml><?xml version="1.0" encoding="utf-8"?>
<sst xmlns="http://schemas.openxmlformats.org/spreadsheetml/2006/main" count="153" uniqueCount="123">
  <si>
    <t>Мероприятия по переселению, не связанные с приобретением жилых помещений</t>
  </si>
  <si>
    <t>в том числе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</si>
  <si>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</si>
  <si>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</si>
  <si>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</si>
  <si>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</si>
  <si>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</si>
  <si>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</si>
  <si>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№ п/п</t>
  </si>
  <si>
    <t>Период реализации Программы, наименование муниципального образования</t>
  </si>
  <si>
    <t>Всего</t>
  </si>
  <si>
    <t>Расселяемая площадь, кв. метров</t>
  </si>
  <si>
    <t>Стоимость возмещения,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</si>
  <si>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</si>
  <si>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</si>
  <si>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</si>
  <si>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>Дальнейшее использование приобретенных 
(построенных) жилых помещений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</si>
  <si>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</si>
  <si>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</si>
  <si>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</si>
  <si>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</si>
  <si>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Площадь, кв. метров</t>
  </si>
  <si>
    <t>1.1</t>
  </si>
  <si>
    <t xml:space="preserve">Итого по городу Кирову </t>
  </si>
  <si>
    <t>1.2</t>
  </si>
  <si>
    <t>Итого по Кильмезскому городскому поселению Кильмезского района</t>
  </si>
  <si>
    <t>1.3</t>
  </si>
  <si>
    <t xml:space="preserve">Итого по Оричевскому району </t>
  </si>
  <si>
    <t>2</t>
  </si>
  <si>
    <t>2.1</t>
  </si>
  <si>
    <t>Итого по городу Котельничу</t>
  </si>
  <si>
    <t>2.2</t>
  </si>
  <si>
    <t xml:space="preserve">Итого по Зуевскому району </t>
  </si>
  <si>
    <t>2.3</t>
  </si>
  <si>
    <t>Итого по Бурмакинскому сельскому поселению Кирово-Чепецкого района</t>
  </si>
  <si>
    <t>2.4</t>
  </si>
  <si>
    <t>Итого по Просницкому сельскому поселению Кирово-Чепецкого района</t>
  </si>
  <si>
    <t>2.5</t>
  </si>
  <si>
    <t>Итого по Мурашинскому городскому поселению Мурашинского района</t>
  </si>
  <si>
    <t>2.6</t>
  </si>
  <si>
    <t xml:space="preserve">Итого по Опаринскому району </t>
  </si>
  <si>
    <t>2.7</t>
  </si>
  <si>
    <t>2.8</t>
  </si>
  <si>
    <t>2.9</t>
  </si>
  <si>
    <t>2.10</t>
  </si>
  <si>
    <t>3</t>
  </si>
  <si>
    <t>3.1</t>
  </si>
  <si>
    <t>Итого по Кирсинскому городскому поселению Верхнекамского района</t>
  </si>
  <si>
    <t>3.2</t>
  </si>
  <si>
    <t>3.3</t>
  </si>
  <si>
    <t>3.4</t>
  </si>
  <si>
    <t>3.5</t>
  </si>
  <si>
    <t>3.6</t>
  </si>
  <si>
    <t>Итого по Уржумскому городскому поселению Уржумского района</t>
  </si>
  <si>
    <t>4</t>
  </si>
  <si>
    <t>4.1</t>
  </si>
  <si>
    <t>4.2</t>
  </si>
  <si>
    <t>Итого по Верхошижемскому городскому поселению Верхошижемского района</t>
  </si>
  <si>
    <t>4.3</t>
  </si>
  <si>
    <t>Итого по Краснополянскому городскому поселению Вятскополянского района</t>
  </si>
  <si>
    <t>4.4</t>
  </si>
  <si>
    <t>Итого по Омгинскому сельскому поселению Вятскополянского района</t>
  </si>
  <si>
    <t>4.5</t>
  </si>
  <si>
    <t>Итого по Сосновскому городскому поселению Вятскополянского района</t>
  </si>
  <si>
    <t>4.6</t>
  </si>
  <si>
    <t xml:space="preserve">Итого по городу Котельничу </t>
  </si>
  <si>
    <t>Итого по Нагорскому городскому поселению Нагорского района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</si>
  <si>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</si>
  <si>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</si>
  <si>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Вятские Поляны </t>
  </si>
  <si>
    <t xml:space="preserve">Итого по городу Кирово-Чепецку </t>
  </si>
  <si>
    <t xml:space="preserve">Итого по городу Слободскому 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</si>
  <si>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</si>
  <si>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</si>
  <si>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</si>
  <si>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 xml:space="preserve">     Приобретаемая площадь,      кв. метров        </t>
  </si>
  <si>
    <t>___________________</t>
  </si>
  <si>
    <t xml:space="preserve">Итого по Арбажскому муниципальному округу </t>
  </si>
  <si>
    <t>Итого по Свечинскому муниципальному округу</t>
  </si>
  <si>
    <t>Итого по Октябрьскому сельскому поселению Слободского района</t>
  </si>
  <si>
    <t>3.7</t>
  </si>
  <si>
    <t>3.8</t>
  </si>
  <si>
    <t>3.9</t>
  </si>
  <si>
    <t>ПЛАН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</si>
  <si>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</si>
  <si>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</si>
  <si>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пересе-ление граждан    в свобод-ный жилищный фонд</t>
  </si>
  <si>
    <t>Субсидия на приобретение (строительство) жилых помещений, рублей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</si>
  <si>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</si>
  <si>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</si>
  <si>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</si>
  <si>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Мероприятия по переселению граждан, связанные с приобретением (строительством) жилых помещений</t>
  </si>
  <si>
    <t xml:space="preserve">        Приложение № 2   </t>
  </si>
  <si>
    <t>Расселяемая площадь жилых помещений, кв. метров, - всего</t>
  </si>
  <si>
    <t xml:space="preserve">Стоимость мероприятий по переселению, рублей, - всего               </t>
  </si>
  <si>
    <t>Итого по Вахрушевскому городскому поселению Слободского района</t>
  </si>
  <si>
    <t xml:space="preserve"> к Программе</t>
  </si>
  <si>
    <t>4.7</t>
  </si>
  <si>
    <t xml:space="preserve"> реализации мероприятий по переселению граждан из аварийного жилищного фонда, признанного таковым до 1 января 2017 года,                              по способам переселения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</si>
  <si>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</si>
  <si>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</si>
  <si>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</si>
  <si>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</si>
  <si>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</si>
  <si>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</si>
  <si>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</si>
  <si>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</si>
  <si>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</si>
  <si>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</si>
  <si>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</si>
  <si>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</si>
  <si>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</si>
  <si>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</si>
  <si>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</si>
  <si>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</si>
  <si>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</si>
  <si>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</si>
  <si>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</si>
  <si>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</si>
  <si>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По Программе,                               в рамках которой предусмотрено финансирование за счет средств Фонда, – всего</t>
  </si>
  <si>
    <t>Итого по Демьяновскому городскому поселению Подосиновского района Кировской области</t>
  </si>
  <si>
    <t>в том числе:</t>
  </si>
  <si>
    <t>Итого по Лузскому муниципальному округу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</si>
</sst>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" fontId="0" fillId="2" borderId="0" xfId="0" applyNumberFormat="1" applyFill="1"/>
    <xf numFmtId="0" fontId="2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 readingOrder="2"/>
    </xf>
    <xf numFmtId="0" fontId="4" fillId="2" borderId="1" xfId="0" applyFont="1" applyFill="1" applyBorder="1" applyAlignment="1">
      <alignment horizontal="center" vertical="center" textRotation="90" wrapText="1" readingOrder="2"/>
    </xf>
    <xf numFmtId="0" fontId="6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zoomScale="70" zoomScaleNormal="70" zoomScalePageLayoutView="60" workbookViewId="0">
      <selection sqref="A1:AA70"/>
    </sheetView>
  </sheetViews>
  <sheetFormatPr defaultRowHeight="15.75" x14ac:dyDescent="0.25"/>
  <cols>
    <col min="1" max="1" width="6.140625" style="2" customWidth="1"/>
    <col min="2" max="2" width="31.7109375" style="2" customWidth="1"/>
    <col min="3" max="3" width="12.28515625" style="2" customWidth="1"/>
    <col min="4" max="4" width="18.42578125" style="2" customWidth="1"/>
    <col min="5" max="5" width="10.7109375" style="2" customWidth="1"/>
    <col min="6" max="6" width="10.85546875" style="2" customWidth="1"/>
    <col min="7" max="7" width="17" style="2" customWidth="1"/>
    <col min="8" max="8" width="9.85546875" style="2" customWidth="1"/>
    <col min="9" max="9" width="11.7109375" style="2" customWidth="1"/>
    <col min="10" max="10" width="6.42578125" style="2" customWidth="1"/>
    <col min="11" max="11" width="12.5703125" style="2" customWidth="1"/>
    <col min="12" max="12" width="11.42578125" style="2" customWidth="1"/>
    <col min="13" max="13" width="12.5703125" style="2" customWidth="1"/>
    <col min="14" max="14" width="12" style="2" customWidth="1"/>
    <col min="15" max="15" width="19.28515625" style="2" customWidth="1"/>
    <col min="16" max="16" width="12.42578125" style="2" customWidth="1"/>
    <col min="17" max="17" width="18.140625" style="2" customWidth="1"/>
    <col min="18" max="18" width="10.140625" style="2" customWidth="1"/>
    <col min="19" max="19" width="12.85546875" style="2" customWidth="1"/>
    <col min="20" max="20" width="12.42578125" style="2" customWidth="1"/>
    <col min="21" max="21" width="13.85546875" style="2" customWidth="1"/>
    <col min="22" max="22" width="12.7109375" style="2" customWidth="1"/>
    <col min="23" max="23" width="16.7109375" style="2" customWidth="1"/>
    <col min="24" max="24" width="11.28515625" style="2" customWidth="1"/>
    <col min="25" max="25" width="9.140625" style="2" customWidth="1"/>
    <col min="26" max="26" width="9.5703125" style="2" customWidth="1"/>
    <col min="27" max="27" width="10.85546875" style="2" customWidth="1"/>
    <col min="28" max="28" width="9.140625" style="1" customWidth="1"/>
  </cols>
  <sheetData>
    <row r="1" spans="1:29" ht="42" customHeight="1" x14ac:dyDescent="0.5500000000000000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26" t="s">
        <v>92</v>
      </c>
      <c r="X1" s="26"/>
      <c r="Y1" s="26"/>
      <c r="Z1" s="26"/>
      <c r="AA1" s="26"/>
    </row>
    <row r="2" spans="1:29" ht="59.25" customHeigh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  <c r="Y2" s="9"/>
      <c r="Z2" s="9"/>
      <c r="AA2" s="9"/>
    </row>
    <row r="3" spans="1:29" ht="31.5" customHeight="1" x14ac:dyDescent="0.5500000000000000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26" t="s">
        <v>92</v>
      </c>
      <c r="X3" s="26"/>
      <c r="Y3" s="26"/>
      <c r="Z3" s="26"/>
      <c r="AA3" s="26"/>
    </row>
    <row r="4" spans="1:29" ht="54" customHeight="1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28"/>
      <c r="Z4" s="28"/>
      <c r="AA4" s="28"/>
    </row>
    <row r="5" spans="1:29" ht="31.5" customHeight="1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7" t="s">
        <v>96</v>
      </c>
      <c r="X5" s="27"/>
      <c r="Y5" s="27"/>
      <c r="Z5" s="27"/>
      <c r="AA5" s="27"/>
    </row>
    <row r="6" spans="1:29" ht="104.25" customHeight="1" x14ac:dyDescent="0.5500000000000000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0"/>
      <c r="X6" s="20"/>
      <c r="Y6" s="20"/>
      <c r="Z6" s="20"/>
      <c r="AA6" s="20"/>
    </row>
    <row r="7" spans="1:29" ht="39.75" x14ac:dyDescent="0.25">
      <c r="A7" s="34" t="s">
        <v>83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9" ht="159.75" customHeight="1" x14ac:dyDescent="0.25">
      <c r="A8" s="30" t="s">
        <v>98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9" ht="29.25" customHeight="1" x14ac:dyDescent="0.25">
      <c r="A9" s="22" t="s">
        <v>8</v>
      </c>
      <c r="B9" s="22" t="s">
        <v>9</v>
      </c>
      <c r="C9" s="32" t="s">
        <v>93</v>
      </c>
      <c r="D9" s="31" t="s">
        <v>94</v>
      </c>
      <c r="E9" s="22" t="s">
        <v>0</v>
      </c>
      <c r="F9" s="22"/>
      <c r="G9" s="22"/>
      <c r="H9" s="22"/>
      <c r="I9" s="22"/>
      <c r="J9" s="22"/>
      <c r="K9" s="22"/>
      <c r="L9" s="22"/>
      <c r="M9" s="23" t="s">
        <v>91</v>
      </c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9" ht="48" customHeight="1" x14ac:dyDescent="0.25">
      <c r="A10" s="22"/>
      <c r="B10" s="22"/>
      <c r="C10" s="33"/>
      <c r="D10" s="24"/>
      <c r="E10" s="22" t="s">
        <v>10</v>
      </c>
      <c r="F10" s="25" t="s">
        <v>1</v>
      </c>
      <c r="G10" s="25"/>
      <c r="H10" s="25"/>
      <c r="I10" s="25"/>
      <c r="J10" s="25"/>
      <c r="K10" s="25"/>
      <c r="L10" s="25"/>
      <c r="M10" s="22" t="s">
        <v>10</v>
      </c>
      <c r="N10" s="22"/>
      <c r="O10" s="22"/>
      <c r="P10" s="25" t="s">
        <v>1</v>
      </c>
      <c r="Q10" s="25"/>
      <c r="R10" s="25"/>
      <c r="S10" s="25"/>
      <c r="T10" s="25"/>
      <c r="U10" s="25"/>
      <c r="V10" s="25"/>
      <c r="W10" s="25"/>
      <c r="X10" s="29" t="s">
        <v>16</v>
      </c>
      <c r="Y10" s="29"/>
      <c r="Z10" s="29"/>
      <c r="AA10" s="29"/>
    </row>
    <row r="11" spans="1:29" ht="39.75" customHeight="1" x14ac:dyDescent="0.25">
      <c r="A11" s="22"/>
      <c r="B11" s="22"/>
      <c r="C11" s="33"/>
      <c r="D11" s="24"/>
      <c r="E11" s="22"/>
      <c r="F11" s="23" t="s">
        <v>84</v>
      </c>
      <c r="G11" s="22"/>
      <c r="H11" s="22"/>
      <c r="I11" s="22"/>
      <c r="J11" s="23" t="s">
        <v>85</v>
      </c>
      <c r="K11" s="22"/>
      <c r="L11" s="23" t="s">
        <v>86</v>
      </c>
      <c r="M11" s="22"/>
      <c r="N11" s="22"/>
      <c r="O11" s="22"/>
      <c r="P11" s="23" t="s">
        <v>88</v>
      </c>
      <c r="Q11" s="22"/>
      <c r="R11" s="23" t="s">
        <v>89</v>
      </c>
      <c r="S11" s="22"/>
      <c r="T11" s="22"/>
      <c r="U11" s="22"/>
      <c r="V11" s="23" t="s">
        <v>90</v>
      </c>
      <c r="W11" s="22"/>
      <c r="X11" s="24" t="s">
        <v>17</v>
      </c>
      <c r="Y11" s="24" t="s">
        <v>18</v>
      </c>
      <c r="Z11" s="24" t="s">
        <v>19</v>
      </c>
      <c r="AA11" s="24" t="s">
        <v>20</v>
      </c>
    </row>
    <row r="12" spans="1:29" ht="34.5" customHeight="1" x14ac:dyDescent="0.25">
      <c r="A12" s="22"/>
      <c r="B12" s="22"/>
      <c r="C12" s="33"/>
      <c r="D12" s="24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 t="s">
        <v>2</v>
      </c>
      <c r="S12" s="22"/>
      <c r="T12" s="22" t="s">
        <v>3</v>
      </c>
      <c r="U12" s="22"/>
      <c r="V12" s="22"/>
      <c r="W12" s="22"/>
      <c r="X12" s="24"/>
      <c r="Y12" s="24"/>
      <c r="Z12" s="24"/>
      <c r="AA12" s="24"/>
    </row>
    <row r="13" spans="1:29" ht="96" customHeight="1" x14ac:dyDescent="0.25">
      <c r="A13" s="22"/>
      <c r="B13" s="22"/>
      <c r="C13" s="33"/>
      <c r="D13" s="24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4"/>
      <c r="Y13" s="24"/>
      <c r="Z13" s="24"/>
      <c r="AA13" s="24"/>
    </row>
    <row r="14" spans="1:29" ht="185.25" customHeight="1" x14ac:dyDescent="0.25">
      <c r="A14" s="22"/>
      <c r="B14" s="22"/>
      <c r="C14" s="33"/>
      <c r="D14" s="24"/>
      <c r="E14" s="10" t="s">
        <v>11</v>
      </c>
      <c r="F14" s="10" t="s">
        <v>11</v>
      </c>
      <c r="G14" s="10" t="s">
        <v>12</v>
      </c>
      <c r="H14" s="11" t="s">
        <v>87</v>
      </c>
      <c r="I14" s="12" t="s">
        <v>13</v>
      </c>
      <c r="J14" s="10" t="s">
        <v>11</v>
      </c>
      <c r="K14" s="12" t="s">
        <v>14</v>
      </c>
      <c r="L14" s="10" t="s">
        <v>11</v>
      </c>
      <c r="M14" s="10" t="s">
        <v>11</v>
      </c>
      <c r="N14" s="10" t="s">
        <v>75</v>
      </c>
      <c r="O14" s="10" t="s">
        <v>15</v>
      </c>
      <c r="P14" s="10" t="s">
        <v>75</v>
      </c>
      <c r="Q14" s="10" t="s">
        <v>15</v>
      </c>
      <c r="R14" s="10" t="s">
        <v>75</v>
      </c>
      <c r="S14" s="10" t="s">
        <v>15</v>
      </c>
      <c r="T14" s="10" t="s">
        <v>75</v>
      </c>
      <c r="U14" s="10" t="s">
        <v>15</v>
      </c>
      <c r="V14" s="10" t="s">
        <v>75</v>
      </c>
      <c r="W14" s="10" t="s">
        <v>15</v>
      </c>
      <c r="X14" s="12" t="s">
        <v>21</v>
      </c>
      <c r="Y14" s="12" t="s">
        <v>21</v>
      </c>
      <c r="Z14" s="12" t="s">
        <v>21</v>
      </c>
      <c r="AA14" s="12" t="s">
        <v>21</v>
      </c>
    </row>
    <row r="15" spans="1:29" ht="20.25" customHeight="1" x14ac:dyDescent="0.25">
      <c r="A15" s="13">
        <v>1</v>
      </c>
      <c r="B15" s="14">
        <v>2</v>
      </c>
      <c r="C15" s="14">
        <v>3</v>
      </c>
      <c r="D15" s="15">
        <v>4</v>
      </c>
      <c r="E15" s="14">
        <v>5</v>
      </c>
      <c r="F15" s="14">
        <v>6</v>
      </c>
      <c r="G15" s="14">
        <v>7</v>
      </c>
      <c r="H15" s="15">
        <v>8</v>
      </c>
      <c r="I15" s="15">
        <v>9</v>
      </c>
      <c r="J15" s="14">
        <v>10</v>
      </c>
      <c r="K15" s="15">
        <v>11</v>
      </c>
      <c r="L15" s="14">
        <v>12</v>
      </c>
      <c r="M15" s="14">
        <v>13</v>
      </c>
      <c r="N15" s="14">
        <v>14</v>
      </c>
      <c r="O15" s="14">
        <v>15</v>
      </c>
      <c r="P15" s="14">
        <v>16</v>
      </c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4">
        <v>23</v>
      </c>
      <c r="X15" s="15">
        <v>24</v>
      </c>
      <c r="Y15" s="15">
        <v>25</v>
      </c>
      <c r="Z15" s="15">
        <v>26</v>
      </c>
      <c r="AA15" s="15">
        <v>27</v>
      </c>
    </row>
    <row r="16" spans="1:29" ht="82.5" customHeight="1" x14ac:dyDescent="0.25">
      <c r="A16" s="13"/>
      <c r="B16" s="7" t="s">
        <v>119</v>
      </c>
      <c r="C16" s="16">
        <f>C18+C22+C33+C43</f>
        <v>119512.96000000001</v>
      </c>
      <c r="D16" s="16">
        <f>D18+D22+D33+D43</f>
        <v>4687256154.9799995</v>
      </c>
      <c r="E16" s="16">
        <f t="shared" ref="E16:AA16" si="0">E18+E22+E33+E43</f>
        <v>10489.580000000002</v>
      </c>
      <c r="F16" s="16">
        <f t="shared" si="0"/>
        <v>10489.580000000002</v>
      </c>
      <c r="G16" s="16">
        <f t="shared" si="0"/>
        <v>373177263.97999996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109023.37999999998</v>
      </c>
      <c r="N16" s="16">
        <f t="shared" si="0"/>
        <v>109023.37999999998</v>
      </c>
      <c r="O16" s="16">
        <f t="shared" si="0"/>
        <v>4314078891</v>
      </c>
      <c r="P16" s="16">
        <f t="shared" si="0"/>
        <v>89362.079999999987</v>
      </c>
      <c r="Q16" s="16">
        <f t="shared" si="0"/>
        <v>3636275583.1600003</v>
      </c>
      <c r="R16" s="16">
        <f t="shared" si="0"/>
        <v>0</v>
      </c>
      <c r="S16" s="16">
        <f t="shared" si="0"/>
        <v>0</v>
      </c>
      <c r="T16" s="16">
        <f t="shared" si="0"/>
        <v>170.5</v>
      </c>
      <c r="U16" s="16">
        <f t="shared" si="0"/>
        <v>6211485.5</v>
      </c>
      <c r="V16" s="16">
        <f t="shared" si="0"/>
        <v>19490.800000000003</v>
      </c>
      <c r="W16" s="16">
        <f t="shared" si="0"/>
        <v>671591822.33999991</v>
      </c>
      <c r="X16" s="16">
        <f t="shared" si="0"/>
        <v>48852.84</v>
      </c>
      <c r="Y16" s="16">
        <f t="shared" si="0"/>
        <v>0</v>
      </c>
      <c r="Z16" s="16">
        <f t="shared" si="0"/>
        <v>0</v>
      </c>
      <c r="AA16" s="16">
        <f t="shared" si="0"/>
        <v>60170.539999999994</v>
      </c>
      <c r="AC16" s="6">
        <f>N16-X16-AA16</f>
        <v>0</v>
      </c>
    </row>
    <row r="17" spans="1:29" ht="17.25" customHeight="1" x14ac:dyDescent="0.25">
      <c r="A17" s="13"/>
      <c r="B17" s="7" t="s">
        <v>121</v>
      </c>
      <c r="C17" s="14"/>
      <c r="D17" s="15"/>
      <c r="E17" s="14"/>
      <c r="F17" s="14"/>
      <c r="G17" s="14"/>
      <c r="H17" s="15"/>
      <c r="I17" s="15"/>
      <c r="J17" s="14"/>
      <c r="K17" s="15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  <c r="Y17" s="15"/>
      <c r="Z17" s="15"/>
      <c r="AA17" s="15"/>
      <c r="AC17" s="6">
        <f t="shared" ref="AC17:AC67" si="1">N17-X17-AA17</f>
        <v>0</v>
      </c>
    </row>
    <row r="18" spans="1:29" x14ac:dyDescent="0.25">
      <c r="A18" s="13">
        <v>1</v>
      </c>
      <c r="B18" s="5" t="s">
        <v>4</v>
      </c>
      <c r="C18" s="16">
        <f t="shared" ref="C18:AA18" si="2">SUM(C19:C21)</f>
        <v>14624.35</v>
      </c>
      <c r="D18" s="16">
        <f t="shared" si="2"/>
        <v>534076223.69999999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14624.35</v>
      </c>
      <c r="N18" s="16">
        <f t="shared" si="2"/>
        <v>14624.35</v>
      </c>
      <c r="O18" s="16">
        <f t="shared" si="2"/>
        <v>534076223.69999999</v>
      </c>
      <c r="P18" s="16">
        <f t="shared" si="2"/>
        <v>11896.65</v>
      </c>
      <c r="Q18" s="16">
        <f t="shared" si="2"/>
        <v>452516596.44999999</v>
      </c>
      <c r="R18" s="16">
        <f t="shared" si="2"/>
        <v>0</v>
      </c>
      <c r="S18" s="16">
        <f t="shared" si="2"/>
        <v>0</v>
      </c>
      <c r="T18" s="16">
        <f t="shared" si="2"/>
        <v>0</v>
      </c>
      <c r="U18" s="16">
        <f t="shared" si="2"/>
        <v>0</v>
      </c>
      <c r="V18" s="16">
        <f t="shared" si="2"/>
        <v>2727.7</v>
      </c>
      <c r="W18" s="16">
        <f t="shared" si="2"/>
        <v>81559627.25</v>
      </c>
      <c r="X18" s="16">
        <f t="shared" si="2"/>
        <v>7601.86</v>
      </c>
      <c r="Y18" s="16">
        <f t="shared" si="2"/>
        <v>0</v>
      </c>
      <c r="Z18" s="16">
        <f t="shared" si="2"/>
        <v>0</v>
      </c>
      <c r="AA18" s="16">
        <f t="shared" si="2"/>
        <v>7022.49</v>
      </c>
      <c r="AC18" s="6">
        <f t="shared" si="1"/>
        <v>0</v>
      </c>
    </row>
    <row r="19" spans="1:29" x14ac:dyDescent="0.25">
      <c r="A19" s="4" t="s">
        <v>22</v>
      </c>
      <c r="B19" s="5" t="s">
        <v>23</v>
      </c>
      <c r="C19" s="16">
        <v>11896.65</v>
      </c>
      <c r="D19" s="16">
        <f>G19+H19+I19+K19+O19</f>
        <v>452516596.44999999</v>
      </c>
      <c r="E19" s="16">
        <f>F19+J19+L19</f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f>C19-E19</f>
        <v>11896.65</v>
      </c>
      <c r="N19" s="16">
        <f t="shared" ref="N19:O21" si="3">P19+R19+T19+V19</f>
        <v>11896.65</v>
      </c>
      <c r="O19" s="16">
        <f t="shared" si="3"/>
        <v>452516596.44999999</v>
      </c>
      <c r="P19" s="16">
        <v>11896.65</v>
      </c>
      <c r="Q19" s="16">
        <v>452516596.44999999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6780.46</v>
      </c>
      <c r="Y19" s="16">
        <v>0</v>
      </c>
      <c r="Z19" s="16">
        <v>0</v>
      </c>
      <c r="AA19" s="16">
        <v>5116.1899999999996</v>
      </c>
      <c r="AC19" s="6">
        <f t="shared" si="1"/>
        <v>0</v>
      </c>
    </row>
    <row r="20" spans="1:29" ht="47.25" x14ac:dyDescent="0.25">
      <c r="A20" s="4" t="s">
        <v>24</v>
      </c>
      <c r="B20" s="5" t="s">
        <v>25</v>
      </c>
      <c r="C20" s="16">
        <v>38.200000000000003</v>
      </c>
      <c r="D20" s="16">
        <f>G20+H20+I20+K20+O20</f>
        <v>1018794</v>
      </c>
      <c r="E20" s="16">
        <f>F20+J20+L20</f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f>C20-E20</f>
        <v>38.200000000000003</v>
      </c>
      <c r="N20" s="16">
        <f t="shared" si="3"/>
        <v>38.200000000000003</v>
      </c>
      <c r="O20" s="16">
        <f t="shared" si="3"/>
        <v>1018794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38.200000000000003</v>
      </c>
      <c r="W20" s="16">
        <v>1018794</v>
      </c>
      <c r="X20" s="16">
        <v>38.200000000000003</v>
      </c>
      <c r="Y20" s="16">
        <v>0</v>
      </c>
      <c r="Z20" s="16">
        <v>0</v>
      </c>
      <c r="AA20" s="16">
        <v>0</v>
      </c>
      <c r="AC20" s="6">
        <f t="shared" si="1"/>
        <v>0</v>
      </c>
    </row>
    <row r="21" spans="1:29" ht="31.5" x14ac:dyDescent="0.25">
      <c r="A21" s="4" t="s">
        <v>26</v>
      </c>
      <c r="B21" s="5" t="s">
        <v>27</v>
      </c>
      <c r="C21" s="16">
        <v>2689.5</v>
      </c>
      <c r="D21" s="16">
        <f>G21+H21+I21+K21+O21</f>
        <v>80540833.25</v>
      </c>
      <c r="E21" s="16">
        <f>F21+J21+L21</f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f>C21-E21</f>
        <v>2689.5</v>
      </c>
      <c r="N21" s="16">
        <f t="shared" si="3"/>
        <v>2689.5</v>
      </c>
      <c r="O21" s="16">
        <f t="shared" si="3"/>
        <v>80540833.25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2689.5</v>
      </c>
      <c r="W21" s="16">
        <v>80540833.25</v>
      </c>
      <c r="X21" s="16">
        <v>783.2</v>
      </c>
      <c r="Y21" s="16">
        <v>0</v>
      </c>
      <c r="Z21" s="16">
        <v>0</v>
      </c>
      <c r="AA21" s="16">
        <v>1906.3</v>
      </c>
      <c r="AC21" s="6">
        <f t="shared" si="1"/>
        <v>0</v>
      </c>
    </row>
    <row r="22" spans="1:29" x14ac:dyDescent="0.25">
      <c r="A22" s="4" t="s">
        <v>28</v>
      </c>
      <c r="B22" s="5" t="s">
        <v>5</v>
      </c>
      <c r="C22" s="16">
        <f t="shared" ref="C22:AA22" si="4">SUM(C23:C32)</f>
        <v>9261.380000000001</v>
      </c>
      <c r="D22" s="16">
        <f t="shared" si="4"/>
        <v>371181374.58999997</v>
      </c>
      <c r="E22" s="16">
        <f t="shared" si="4"/>
        <v>52.2</v>
      </c>
      <c r="F22" s="16">
        <f t="shared" si="4"/>
        <v>52.2</v>
      </c>
      <c r="G22" s="16">
        <f t="shared" si="4"/>
        <v>649000</v>
      </c>
      <c r="H22" s="16">
        <f t="shared" si="4"/>
        <v>0</v>
      </c>
      <c r="I22" s="16">
        <f t="shared" si="4"/>
        <v>0</v>
      </c>
      <c r="J22" s="16">
        <f t="shared" si="4"/>
        <v>0</v>
      </c>
      <c r="K22" s="16">
        <f t="shared" si="4"/>
        <v>0</v>
      </c>
      <c r="L22" s="16">
        <f t="shared" si="4"/>
        <v>0</v>
      </c>
      <c r="M22" s="16">
        <f t="shared" si="4"/>
        <v>9209.18</v>
      </c>
      <c r="N22" s="16">
        <f t="shared" si="4"/>
        <v>9209.18</v>
      </c>
      <c r="O22" s="16">
        <f t="shared" si="4"/>
        <v>370532374.58999997</v>
      </c>
      <c r="P22" s="16">
        <f t="shared" si="4"/>
        <v>4552.88</v>
      </c>
      <c r="Q22" s="16">
        <f t="shared" si="4"/>
        <v>212845946.05000001</v>
      </c>
      <c r="R22" s="16">
        <f t="shared" si="4"/>
        <v>0</v>
      </c>
      <c r="S22" s="16">
        <f t="shared" si="4"/>
        <v>0</v>
      </c>
      <c r="T22" s="16">
        <f t="shared" si="4"/>
        <v>0</v>
      </c>
      <c r="U22" s="16">
        <f t="shared" si="4"/>
        <v>0</v>
      </c>
      <c r="V22" s="16">
        <f t="shared" si="4"/>
        <v>4656.3</v>
      </c>
      <c r="W22" s="16">
        <f t="shared" si="4"/>
        <v>157686428.53999999</v>
      </c>
      <c r="X22" s="16">
        <f t="shared" si="4"/>
        <v>4639.9199999999992</v>
      </c>
      <c r="Y22" s="16">
        <f t="shared" si="4"/>
        <v>0</v>
      </c>
      <c r="Z22" s="16">
        <f t="shared" si="4"/>
        <v>0</v>
      </c>
      <c r="AA22" s="16">
        <f t="shared" si="4"/>
        <v>4569.2599999999993</v>
      </c>
      <c r="AC22" s="6">
        <f t="shared" si="1"/>
        <v>0</v>
      </c>
    </row>
    <row r="23" spans="1:29" x14ac:dyDescent="0.25">
      <c r="A23" s="4" t="s">
        <v>29</v>
      </c>
      <c r="B23" s="5" t="s">
        <v>30</v>
      </c>
      <c r="C23" s="16">
        <v>1070.2</v>
      </c>
      <c r="D23" s="16">
        <f t="shared" ref="D23:D32" si="5">G23+H23+I23+K23+O23</f>
        <v>34701109.619999997</v>
      </c>
      <c r="E23" s="16">
        <f t="shared" ref="E23:E32" si="6">F23+J23+L23</f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f t="shared" ref="M23:M32" si="7">C23-E23</f>
        <v>1070.2</v>
      </c>
      <c r="N23" s="16">
        <f t="shared" ref="N23:O32" si="8">P23+R23+T23+V23</f>
        <v>1070.2</v>
      </c>
      <c r="O23" s="16">
        <f t="shared" si="8"/>
        <v>34701109.619999997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1070.2</v>
      </c>
      <c r="W23" s="16">
        <v>34701109.619999997</v>
      </c>
      <c r="X23" s="16">
        <v>643.5</v>
      </c>
      <c r="Y23" s="16">
        <v>0</v>
      </c>
      <c r="Z23" s="16">
        <v>0</v>
      </c>
      <c r="AA23" s="16">
        <v>426.7</v>
      </c>
      <c r="AC23" s="6">
        <f t="shared" si="1"/>
        <v>0</v>
      </c>
    </row>
    <row r="24" spans="1:29" x14ac:dyDescent="0.25">
      <c r="A24" s="4" t="s">
        <v>31</v>
      </c>
      <c r="B24" s="5" t="s">
        <v>32</v>
      </c>
      <c r="C24" s="16">
        <v>3535.5</v>
      </c>
      <c r="D24" s="16">
        <f t="shared" si="5"/>
        <v>149709771.14000002</v>
      </c>
      <c r="E24" s="16">
        <f t="shared" si="6"/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f t="shared" si="7"/>
        <v>3535.5</v>
      </c>
      <c r="N24" s="16">
        <f t="shared" si="8"/>
        <v>3535.5</v>
      </c>
      <c r="O24" s="16">
        <f t="shared" si="8"/>
        <v>149709771.14000002</v>
      </c>
      <c r="P24" s="16">
        <v>2241.4</v>
      </c>
      <c r="Q24" s="16">
        <v>104771674.68000001</v>
      </c>
      <c r="R24" s="16">
        <v>0</v>
      </c>
      <c r="S24" s="16">
        <v>0</v>
      </c>
      <c r="T24" s="16">
        <v>0</v>
      </c>
      <c r="U24" s="16">
        <v>0</v>
      </c>
      <c r="V24" s="16">
        <v>1294.0999999999999</v>
      </c>
      <c r="W24" s="16">
        <v>44938096.460000001</v>
      </c>
      <c r="X24" s="16">
        <v>1337.5</v>
      </c>
      <c r="Y24" s="16">
        <v>0</v>
      </c>
      <c r="Z24" s="16">
        <v>0</v>
      </c>
      <c r="AA24" s="16">
        <v>2198</v>
      </c>
      <c r="AC24" s="6">
        <f t="shared" si="1"/>
        <v>0</v>
      </c>
    </row>
    <row r="25" spans="1:29" ht="47.25" x14ac:dyDescent="0.25">
      <c r="A25" s="4" t="s">
        <v>33</v>
      </c>
      <c r="B25" s="5" t="s">
        <v>34</v>
      </c>
      <c r="C25" s="16">
        <v>885.5</v>
      </c>
      <c r="D25" s="16">
        <f t="shared" si="5"/>
        <v>30022380.559999999</v>
      </c>
      <c r="E25" s="16">
        <f t="shared" si="6"/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f t="shared" si="7"/>
        <v>885.5</v>
      </c>
      <c r="N25" s="16">
        <f t="shared" si="8"/>
        <v>885.5</v>
      </c>
      <c r="O25" s="16">
        <f t="shared" si="8"/>
        <v>30022380.559999999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885.5</v>
      </c>
      <c r="W25" s="16">
        <v>30022380.559999999</v>
      </c>
      <c r="X25" s="16">
        <v>276.7</v>
      </c>
      <c r="Y25" s="16">
        <v>0</v>
      </c>
      <c r="Z25" s="16">
        <v>0</v>
      </c>
      <c r="AA25" s="16">
        <v>608.79999999999995</v>
      </c>
      <c r="AC25" s="6">
        <f>N25-X25-AA25</f>
        <v>0</v>
      </c>
    </row>
    <row r="26" spans="1:29" ht="47.25" x14ac:dyDescent="0.25">
      <c r="A26" s="4" t="s">
        <v>35</v>
      </c>
      <c r="B26" s="5" t="s">
        <v>36</v>
      </c>
      <c r="C26" s="16">
        <v>140.1</v>
      </c>
      <c r="D26" s="16">
        <f t="shared" si="5"/>
        <v>4923490.63</v>
      </c>
      <c r="E26" s="16">
        <f t="shared" si="6"/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f t="shared" si="7"/>
        <v>140.1</v>
      </c>
      <c r="N26" s="16">
        <f t="shared" si="8"/>
        <v>140.1</v>
      </c>
      <c r="O26" s="16">
        <f t="shared" si="8"/>
        <v>4923490.63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140.1</v>
      </c>
      <c r="W26" s="16">
        <v>4923490.63</v>
      </c>
      <c r="X26" s="16">
        <v>63</v>
      </c>
      <c r="Y26" s="16">
        <v>0</v>
      </c>
      <c r="Z26" s="16">
        <v>0</v>
      </c>
      <c r="AA26" s="16">
        <v>77.099999999999994</v>
      </c>
      <c r="AC26" s="6">
        <f t="shared" si="1"/>
        <v>0</v>
      </c>
    </row>
    <row r="27" spans="1:29" ht="47.25" x14ac:dyDescent="0.25">
      <c r="A27" s="4" t="s">
        <v>37</v>
      </c>
      <c r="B27" s="5" t="s">
        <v>38</v>
      </c>
      <c r="C27" s="16">
        <v>195</v>
      </c>
      <c r="D27" s="16">
        <f t="shared" si="5"/>
        <v>6804779</v>
      </c>
      <c r="E27" s="16">
        <f t="shared" si="6"/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f t="shared" si="7"/>
        <v>195</v>
      </c>
      <c r="N27" s="16">
        <f t="shared" si="8"/>
        <v>195</v>
      </c>
      <c r="O27" s="16">
        <f t="shared" si="8"/>
        <v>6804779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195</v>
      </c>
      <c r="W27" s="16">
        <v>6804779</v>
      </c>
      <c r="X27" s="16">
        <v>30.2</v>
      </c>
      <c r="Y27" s="16">
        <v>0</v>
      </c>
      <c r="Z27" s="16">
        <v>0</v>
      </c>
      <c r="AA27" s="16">
        <v>164.8</v>
      </c>
      <c r="AC27" s="6">
        <f t="shared" si="1"/>
        <v>0</v>
      </c>
    </row>
    <row r="28" spans="1:29" ht="31.5" x14ac:dyDescent="0.25">
      <c r="A28" s="4" t="s">
        <v>39</v>
      </c>
      <c r="B28" s="5" t="s">
        <v>40</v>
      </c>
      <c r="C28" s="16">
        <v>1175.3800000000001</v>
      </c>
      <c r="D28" s="16">
        <f t="shared" si="5"/>
        <v>56541140.789999999</v>
      </c>
      <c r="E28" s="16">
        <f t="shared" si="6"/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f t="shared" si="7"/>
        <v>1175.3800000000001</v>
      </c>
      <c r="N28" s="16">
        <f t="shared" si="8"/>
        <v>1175.3800000000001</v>
      </c>
      <c r="O28" s="16">
        <f t="shared" si="8"/>
        <v>56541140.789999999</v>
      </c>
      <c r="P28" s="16">
        <v>1134.68</v>
      </c>
      <c r="Q28" s="16">
        <v>55288114.539999999</v>
      </c>
      <c r="R28" s="16">
        <v>0</v>
      </c>
      <c r="S28" s="16">
        <v>0</v>
      </c>
      <c r="T28" s="16">
        <v>0</v>
      </c>
      <c r="U28" s="16">
        <v>0</v>
      </c>
      <c r="V28" s="16">
        <v>40.700000000000003</v>
      </c>
      <c r="W28" s="16">
        <v>1253026.25</v>
      </c>
      <c r="X28" s="16">
        <v>905.48</v>
      </c>
      <c r="Y28" s="16">
        <v>0</v>
      </c>
      <c r="Z28" s="16">
        <v>0</v>
      </c>
      <c r="AA28" s="16">
        <v>269.89999999999998</v>
      </c>
      <c r="AC28" s="6">
        <f t="shared" si="1"/>
        <v>0</v>
      </c>
    </row>
    <row r="29" spans="1:29" ht="31.5" x14ac:dyDescent="0.25">
      <c r="A29" s="4" t="s">
        <v>41</v>
      </c>
      <c r="B29" s="7" t="s">
        <v>116</v>
      </c>
      <c r="C29" s="16">
        <v>394.6</v>
      </c>
      <c r="D29" s="16">
        <f t="shared" si="5"/>
        <v>12633607</v>
      </c>
      <c r="E29" s="16">
        <f t="shared" si="6"/>
        <v>35.700000000000003</v>
      </c>
      <c r="F29" s="16">
        <v>35.700000000000003</v>
      </c>
      <c r="G29" s="16">
        <v>447000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f t="shared" si="7"/>
        <v>358.90000000000003</v>
      </c>
      <c r="N29" s="16">
        <f t="shared" si="8"/>
        <v>358.9</v>
      </c>
      <c r="O29" s="16">
        <f t="shared" si="8"/>
        <v>12186607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358.9</v>
      </c>
      <c r="W29" s="16">
        <v>12186607</v>
      </c>
      <c r="X29" s="16">
        <v>0</v>
      </c>
      <c r="Y29" s="16">
        <v>0</v>
      </c>
      <c r="Z29" s="16">
        <v>0</v>
      </c>
      <c r="AA29" s="16">
        <v>358.9</v>
      </c>
      <c r="AC29" s="6">
        <f t="shared" si="1"/>
        <v>0</v>
      </c>
    </row>
    <row r="30" spans="1:29" ht="33" customHeight="1" x14ac:dyDescent="0.25">
      <c r="A30" s="4" t="s">
        <v>42</v>
      </c>
      <c r="B30" s="5" t="s">
        <v>78</v>
      </c>
      <c r="C30" s="16">
        <v>196.1</v>
      </c>
      <c r="D30" s="16">
        <f t="shared" si="5"/>
        <v>6683656.96</v>
      </c>
      <c r="E30" s="16">
        <f t="shared" si="6"/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f t="shared" si="7"/>
        <v>196.1</v>
      </c>
      <c r="N30" s="16">
        <f t="shared" si="8"/>
        <v>196.1</v>
      </c>
      <c r="O30" s="16">
        <f t="shared" si="8"/>
        <v>6683656.96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196.1</v>
      </c>
      <c r="W30" s="16">
        <v>6683656.96</v>
      </c>
      <c r="X30" s="16">
        <v>95.4</v>
      </c>
      <c r="Y30" s="16">
        <v>0</v>
      </c>
      <c r="Z30" s="16">
        <v>0</v>
      </c>
      <c r="AA30" s="16">
        <v>100.7</v>
      </c>
      <c r="AC30" s="6">
        <f t="shared" si="1"/>
        <v>0</v>
      </c>
    </row>
    <row r="31" spans="1:29" ht="47.25" x14ac:dyDescent="0.25">
      <c r="A31" s="4" t="s">
        <v>43</v>
      </c>
      <c r="B31" s="7" t="s">
        <v>95</v>
      </c>
      <c r="C31" s="16">
        <v>1271.5999999999999</v>
      </c>
      <c r="D31" s="16">
        <f t="shared" si="5"/>
        <v>55978301.759999998</v>
      </c>
      <c r="E31" s="16">
        <f t="shared" si="6"/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f t="shared" si="7"/>
        <v>1271.5999999999999</v>
      </c>
      <c r="N31" s="16">
        <f t="shared" si="8"/>
        <v>1271.5999999999999</v>
      </c>
      <c r="O31" s="16">
        <f t="shared" si="8"/>
        <v>55978301.759999998</v>
      </c>
      <c r="P31" s="16">
        <v>1176.8</v>
      </c>
      <c r="Q31" s="16">
        <v>52786156.829999998</v>
      </c>
      <c r="R31" s="16">
        <v>0</v>
      </c>
      <c r="S31" s="16">
        <v>0</v>
      </c>
      <c r="T31" s="16">
        <v>0</v>
      </c>
      <c r="U31" s="16">
        <v>0</v>
      </c>
      <c r="V31" s="16">
        <v>94.8</v>
      </c>
      <c r="W31" s="16">
        <v>3192144.93</v>
      </c>
      <c r="X31" s="16">
        <v>1143.94</v>
      </c>
      <c r="Y31" s="16">
        <v>0</v>
      </c>
      <c r="Z31" s="16">
        <v>0</v>
      </c>
      <c r="AA31" s="16">
        <v>127.66</v>
      </c>
      <c r="AC31" s="6">
        <f t="shared" si="1"/>
        <v>-1.4210854715202004E-13</v>
      </c>
    </row>
    <row r="32" spans="1:29" ht="47.25" customHeight="1" x14ac:dyDescent="0.25">
      <c r="A32" s="4" t="s">
        <v>44</v>
      </c>
      <c r="B32" s="7" t="s">
        <v>117</v>
      </c>
      <c r="C32" s="16">
        <v>397.4</v>
      </c>
      <c r="D32" s="16">
        <f t="shared" si="5"/>
        <v>13183137.130000001</v>
      </c>
      <c r="E32" s="16">
        <f t="shared" si="6"/>
        <v>16.5</v>
      </c>
      <c r="F32" s="16">
        <v>16.5</v>
      </c>
      <c r="G32" s="16">
        <v>202000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f t="shared" si="7"/>
        <v>380.9</v>
      </c>
      <c r="N32" s="16">
        <f t="shared" si="8"/>
        <v>380.9</v>
      </c>
      <c r="O32" s="16">
        <f t="shared" si="8"/>
        <v>12981137.130000001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380.9</v>
      </c>
      <c r="W32" s="16">
        <v>12981137.130000001</v>
      </c>
      <c r="X32" s="16">
        <v>144.19999999999999</v>
      </c>
      <c r="Y32" s="16">
        <v>0</v>
      </c>
      <c r="Z32" s="16">
        <v>0</v>
      </c>
      <c r="AA32" s="16">
        <v>236.7</v>
      </c>
      <c r="AC32" s="6">
        <f t="shared" si="1"/>
        <v>0</v>
      </c>
    </row>
    <row r="33" spans="1:29" x14ac:dyDescent="0.25">
      <c r="A33" s="4" t="s">
        <v>45</v>
      </c>
      <c r="B33" s="5" t="s">
        <v>6</v>
      </c>
      <c r="C33" s="16">
        <f t="shared" ref="C33:AA33" si="9">SUM(C34:C42)</f>
        <v>22664.890000000003</v>
      </c>
      <c r="D33" s="16">
        <f t="shared" si="9"/>
        <v>897177853.96000004</v>
      </c>
      <c r="E33" s="16">
        <f t="shared" si="9"/>
        <v>2169.1800000000003</v>
      </c>
      <c r="F33" s="16">
        <f t="shared" si="9"/>
        <v>2169.1800000000003</v>
      </c>
      <c r="G33" s="16">
        <f t="shared" si="9"/>
        <v>67927009.5</v>
      </c>
      <c r="H33" s="16">
        <f t="shared" si="9"/>
        <v>0</v>
      </c>
      <c r="I33" s="16">
        <f t="shared" si="9"/>
        <v>0</v>
      </c>
      <c r="J33" s="16">
        <f t="shared" si="9"/>
        <v>0</v>
      </c>
      <c r="K33" s="16">
        <f t="shared" si="9"/>
        <v>0</v>
      </c>
      <c r="L33" s="16">
        <f t="shared" si="9"/>
        <v>0</v>
      </c>
      <c r="M33" s="16">
        <f t="shared" si="9"/>
        <v>20495.710000000003</v>
      </c>
      <c r="N33" s="16">
        <f t="shared" si="9"/>
        <v>20495.710000000003</v>
      </c>
      <c r="O33" s="16">
        <f t="shared" si="9"/>
        <v>829250844.46000004</v>
      </c>
      <c r="P33" s="16">
        <f t="shared" si="9"/>
        <v>16920.21</v>
      </c>
      <c r="Q33" s="16">
        <f t="shared" si="9"/>
        <v>714548138.37</v>
      </c>
      <c r="R33" s="16">
        <f t="shared" si="9"/>
        <v>0</v>
      </c>
      <c r="S33" s="16">
        <f t="shared" si="9"/>
        <v>0</v>
      </c>
      <c r="T33" s="16">
        <f t="shared" si="9"/>
        <v>170.5</v>
      </c>
      <c r="U33" s="16">
        <f t="shared" si="9"/>
        <v>6211485.5</v>
      </c>
      <c r="V33" s="16">
        <f t="shared" si="9"/>
        <v>3405</v>
      </c>
      <c r="W33" s="16">
        <f t="shared" si="9"/>
        <v>108491220.59</v>
      </c>
      <c r="X33" s="16">
        <f t="shared" si="9"/>
        <v>10118.91</v>
      </c>
      <c r="Y33" s="16">
        <f t="shared" si="9"/>
        <v>0</v>
      </c>
      <c r="Z33" s="16">
        <f t="shared" si="9"/>
        <v>0</v>
      </c>
      <c r="AA33" s="16">
        <f t="shared" si="9"/>
        <v>10376.800000000001</v>
      </c>
      <c r="AC33" s="6">
        <f t="shared" si="1"/>
        <v>0</v>
      </c>
    </row>
    <row r="34" spans="1:29" ht="36.75" customHeight="1" x14ac:dyDescent="0.25">
      <c r="A34" s="4" t="s">
        <v>46</v>
      </c>
      <c r="B34" s="5" t="s">
        <v>77</v>
      </c>
      <c r="C34" s="16">
        <v>508.5</v>
      </c>
      <c r="D34" s="16">
        <f t="shared" ref="D34:D42" si="10">G34+H34+I34+K34+O34</f>
        <v>32141355.800000001</v>
      </c>
      <c r="E34" s="16">
        <f t="shared" ref="E34:E42" si="11">F34+J34+L34</f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f t="shared" ref="M34:M42" si="12">C34-E34</f>
        <v>508.5</v>
      </c>
      <c r="N34" s="16">
        <f t="shared" ref="N34:O42" si="13">P34+R34+T34+V34</f>
        <v>508.5</v>
      </c>
      <c r="O34" s="16">
        <f t="shared" si="13"/>
        <v>32141355.800000001</v>
      </c>
      <c r="P34" s="16">
        <v>508.5</v>
      </c>
      <c r="Q34" s="16">
        <v>32141355.800000001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401.5</v>
      </c>
      <c r="Y34" s="16">
        <v>0</v>
      </c>
      <c r="Z34" s="16">
        <v>0</v>
      </c>
      <c r="AA34" s="16">
        <v>107</v>
      </c>
      <c r="AC34" s="6">
        <f t="shared" si="1"/>
        <v>0</v>
      </c>
    </row>
    <row r="35" spans="1:29" ht="47.25" x14ac:dyDescent="0.25">
      <c r="A35" s="4" t="s">
        <v>48</v>
      </c>
      <c r="B35" s="5" t="s">
        <v>47</v>
      </c>
      <c r="C35" s="16">
        <v>1222.5</v>
      </c>
      <c r="D35" s="16">
        <f t="shared" si="10"/>
        <v>37060328.640000001</v>
      </c>
      <c r="E35" s="16">
        <f t="shared" si="11"/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f t="shared" si="12"/>
        <v>1222.5</v>
      </c>
      <c r="N35" s="16">
        <f t="shared" si="13"/>
        <v>1222.5</v>
      </c>
      <c r="O35" s="16">
        <f t="shared" si="13"/>
        <v>37060328.640000001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1222.5</v>
      </c>
      <c r="W35" s="16">
        <v>37060328.640000001</v>
      </c>
      <c r="X35" s="16">
        <v>1222.5</v>
      </c>
      <c r="Y35" s="16">
        <v>0</v>
      </c>
      <c r="Z35" s="16">
        <v>0</v>
      </c>
      <c r="AA35" s="16">
        <v>0</v>
      </c>
      <c r="AC35" s="6">
        <f t="shared" si="1"/>
        <v>0</v>
      </c>
    </row>
    <row r="36" spans="1:29" ht="51.75" customHeight="1" x14ac:dyDescent="0.25">
      <c r="A36" s="4" t="s">
        <v>49</v>
      </c>
      <c r="B36" s="5" t="s">
        <v>57</v>
      </c>
      <c r="C36" s="16">
        <v>1363.2</v>
      </c>
      <c r="D36" s="16">
        <f t="shared" si="10"/>
        <v>69822346.400000006</v>
      </c>
      <c r="E36" s="16">
        <f t="shared" si="11"/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f t="shared" si="12"/>
        <v>1363.2</v>
      </c>
      <c r="N36" s="16">
        <f t="shared" si="13"/>
        <v>1363.2</v>
      </c>
      <c r="O36" s="16">
        <f t="shared" si="13"/>
        <v>69822346.400000006</v>
      </c>
      <c r="P36" s="16">
        <v>1363.2</v>
      </c>
      <c r="Q36" s="16">
        <v>69822346.400000006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307.60000000000002</v>
      </c>
      <c r="Y36" s="16">
        <v>0</v>
      </c>
      <c r="Z36" s="16">
        <v>0</v>
      </c>
      <c r="AA36" s="16">
        <v>1055.5999999999999</v>
      </c>
      <c r="AC36" s="6">
        <f t="shared" si="1"/>
        <v>0</v>
      </c>
    </row>
    <row r="37" spans="1:29" x14ac:dyDescent="0.25">
      <c r="A37" s="4" t="s">
        <v>50</v>
      </c>
      <c r="B37" s="5" t="s">
        <v>23</v>
      </c>
      <c r="C37" s="16">
        <v>16482.89</v>
      </c>
      <c r="D37" s="16">
        <f t="shared" si="10"/>
        <v>663309773.26999998</v>
      </c>
      <c r="E37" s="16">
        <f t="shared" si="11"/>
        <v>1434.38</v>
      </c>
      <c r="F37" s="16">
        <v>1434.38</v>
      </c>
      <c r="G37" s="16">
        <v>50725337.100000001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f t="shared" si="12"/>
        <v>15048.509999999998</v>
      </c>
      <c r="N37" s="16">
        <f t="shared" si="13"/>
        <v>15048.51</v>
      </c>
      <c r="O37" s="16">
        <f t="shared" si="13"/>
        <v>612584436.16999996</v>
      </c>
      <c r="P37" s="16">
        <v>15048.51</v>
      </c>
      <c r="Q37" s="16">
        <v>612584436.16999996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6892.11</v>
      </c>
      <c r="Y37" s="16">
        <v>0</v>
      </c>
      <c r="Z37" s="16">
        <v>0</v>
      </c>
      <c r="AA37" s="16">
        <v>8156.4</v>
      </c>
      <c r="AC37" s="6">
        <f t="shared" si="1"/>
        <v>0</v>
      </c>
    </row>
    <row r="38" spans="1:29" x14ac:dyDescent="0.25">
      <c r="A38" s="4" t="s">
        <v>51</v>
      </c>
      <c r="B38" s="5" t="s">
        <v>65</v>
      </c>
      <c r="C38" s="16">
        <v>1075.8</v>
      </c>
      <c r="D38" s="16">
        <f t="shared" si="10"/>
        <v>31810961.099999998</v>
      </c>
      <c r="E38" s="16">
        <f t="shared" si="11"/>
        <v>629.79999999999995</v>
      </c>
      <c r="F38" s="16">
        <v>629.79999999999995</v>
      </c>
      <c r="G38" s="16">
        <v>16835672.399999999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f t="shared" si="12"/>
        <v>446</v>
      </c>
      <c r="N38" s="16">
        <f t="shared" si="13"/>
        <v>446</v>
      </c>
      <c r="O38" s="16">
        <f t="shared" si="13"/>
        <v>14975288.699999999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446</v>
      </c>
      <c r="W38" s="16">
        <v>14975288.699999999</v>
      </c>
      <c r="X38" s="16">
        <v>446</v>
      </c>
      <c r="Y38" s="16">
        <v>0</v>
      </c>
      <c r="Z38" s="16">
        <v>0</v>
      </c>
      <c r="AA38" s="16">
        <v>0</v>
      </c>
      <c r="AC38" s="6">
        <f>N38-X38-AA38</f>
        <v>0</v>
      </c>
    </row>
    <row r="39" spans="1:29" ht="47.25" x14ac:dyDescent="0.25">
      <c r="A39" s="4" t="s">
        <v>52</v>
      </c>
      <c r="B39" s="5" t="s">
        <v>36</v>
      </c>
      <c r="C39" s="16">
        <v>153.69999999999999</v>
      </c>
      <c r="D39" s="16">
        <f t="shared" si="10"/>
        <v>5249907.75</v>
      </c>
      <c r="E39" s="16">
        <f t="shared" si="11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f t="shared" si="12"/>
        <v>153.69999999999999</v>
      </c>
      <c r="N39" s="16">
        <f t="shared" si="13"/>
        <v>153.69999999999999</v>
      </c>
      <c r="O39" s="16">
        <f t="shared" si="13"/>
        <v>5249907.75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153.69999999999999</v>
      </c>
      <c r="W39" s="16">
        <v>5249907.75</v>
      </c>
      <c r="X39" s="16">
        <v>153.69999999999999</v>
      </c>
      <c r="Y39" s="16">
        <v>0</v>
      </c>
      <c r="Z39" s="16">
        <v>0</v>
      </c>
      <c r="AA39" s="16">
        <v>0</v>
      </c>
      <c r="AC39" s="6">
        <f t="shared" si="1"/>
        <v>0</v>
      </c>
    </row>
    <row r="40" spans="1:29" ht="47.25" x14ac:dyDescent="0.25">
      <c r="A40" s="4" t="s">
        <v>80</v>
      </c>
      <c r="B40" s="7" t="s">
        <v>38</v>
      </c>
      <c r="C40" s="16">
        <v>718.4</v>
      </c>
      <c r="D40" s="16">
        <f t="shared" si="10"/>
        <v>19326466.449999999</v>
      </c>
      <c r="E40" s="16">
        <f t="shared" si="11"/>
        <v>105</v>
      </c>
      <c r="F40" s="16">
        <v>105</v>
      </c>
      <c r="G40" s="16">
        <v>366000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f t="shared" si="12"/>
        <v>613.4</v>
      </c>
      <c r="N40" s="16">
        <f t="shared" si="13"/>
        <v>613.4</v>
      </c>
      <c r="O40" s="16">
        <f t="shared" si="13"/>
        <v>18960466.449999999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613.4</v>
      </c>
      <c r="W40" s="16">
        <v>18960466.449999999</v>
      </c>
      <c r="X40" s="16">
        <v>325.5</v>
      </c>
      <c r="Y40" s="16">
        <v>0</v>
      </c>
      <c r="Z40" s="16">
        <v>0</v>
      </c>
      <c r="AA40" s="16">
        <v>287.89999999999998</v>
      </c>
      <c r="AC40" s="6">
        <f t="shared" si="1"/>
        <v>0</v>
      </c>
    </row>
    <row r="41" spans="1:29" ht="31.5" x14ac:dyDescent="0.25">
      <c r="A41" s="4" t="s">
        <v>81</v>
      </c>
      <c r="B41" s="5" t="s">
        <v>27</v>
      </c>
      <c r="C41" s="16">
        <v>443.7</v>
      </c>
      <c r="D41" s="16">
        <f t="shared" si="10"/>
        <v>14756379</v>
      </c>
      <c r="E41" s="16">
        <f t="shared" si="11"/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f t="shared" si="12"/>
        <v>443.7</v>
      </c>
      <c r="N41" s="16">
        <f t="shared" si="13"/>
        <v>443.7</v>
      </c>
      <c r="O41" s="16">
        <f t="shared" si="13"/>
        <v>14756379</v>
      </c>
      <c r="P41" s="16">
        <v>0</v>
      </c>
      <c r="Q41" s="16">
        <v>0</v>
      </c>
      <c r="R41" s="16">
        <v>0</v>
      </c>
      <c r="S41" s="16">
        <v>0</v>
      </c>
      <c r="T41" s="16">
        <v>170.5</v>
      </c>
      <c r="U41" s="16">
        <v>6211485.5</v>
      </c>
      <c r="V41" s="16">
        <v>273.2</v>
      </c>
      <c r="W41" s="16">
        <v>8544893.5</v>
      </c>
      <c r="X41" s="16">
        <v>73</v>
      </c>
      <c r="Y41" s="16">
        <v>0</v>
      </c>
      <c r="Z41" s="16">
        <v>0</v>
      </c>
      <c r="AA41" s="16">
        <v>370.7</v>
      </c>
      <c r="AC41" s="6">
        <f t="shared" si="1"/>
        <v>0</v>
      </c>
    </row>
    <row r="42" spans="1:29" ht="47.25" x14ac:dyDescent="0.25">
      <c r="A42" s="4" t="s">
        <v>82</v>
      </c>
      <c r="B42" s="5" t="s">
        <v>53</v>
      </c>
      <c r="C42" s="16">
        <v>696.2</v>
      </c>
      <c r="D42" s="16">
        <f t="shared" si="10"/>
        <v>23700335.550000001</v>
      </c>
      <c r="E42" s="16">
        <f t="shared" si="11"/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f t="shared" si="12"/>
        <v>696.2</v>
      </c>
      <c r="N42" s="16">
        <f t="shared" si="13"/>
        <v>696.2</v>
      </c>
      <c r="O42" s="16">
        <f t="shared" si="13"/>
        <v>23700335.550000001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696.2</v>
      </c>
      <c r="W42" s="16">
        <v>23700335.550000001</v>
      </c>
      <c r="X42" s="16">
        <v>297</v>
      </c>
      <c r="Y42" s="16">
        <v>0</v>
      </c>
      <c r="Z42" s="16">
        <v>0</v>
      </c>
      <c r="AA42" s="16">
        <v>399.2</v>
      </c>
      <c r="AC42" s="6">
        <f t="shared" si="1"/>
        <v>0</v>
      </c>
    </row>
    <row r="43" spans="1:29" x14ac:dyDescent="0.25">
      <c r="A43" s="4" t="s">
        <v>54</v>
      </c>
      <c r="B43" s="5" t="s">
        <v>7</v>
      </c>
      <c r="C43" s="16">
        <f t="shared" ref="C43:AA43" si="14">SUM(C44:C67)</f>
        <v>72962.34</v>
      </c>
      <c r="D43" s="16">
        <f t="shared" si="14"/>
        <v>2884820702.73</v>
      </c>
      <c r="E43" s="16">
        <f t="shared" si="14"/>
        <v>8268.2000000000007</v>
      </c>
      <c r="F43" s="16">
        <f t="shared" si="14"/>
        <v>8268.2000000000007</v>
      </c>
      <c r="G43" s="16">
        <f t="shared" si="14"/>
        <v>304601254.47999996</v>
      </c>
      <c r="H43" s="16">
        <f t="shared" si="14"/>
        <v>0</v>
      </c>
      <c r="I43" s="16">
        <f t="shared" si="14"/>
        <v>0</v>
      </c>
      <c r="J43" s="16">
        <f t="shared" si="14"/>
        <v>0</v>
      </c>
      <c r="K43" s="16">
        <f t="shared" si="14"/>
        <v>0</v>
      </c>
      <c r="L43" s="16">
        <f t="shared" si="14"/>
        <v>0</v>
      </c>
      <c r="M43" s="16">
        <f t="shared" si="14"/>
        <v>64694.139999999978</v>
      </c>
      <c r="N43" s="16">
        <f t="shared" si="14"/>
        <v>64694.139999999978</v>
      </c>
      <c r="O43" s="16">
        <f t="shared" si="14"/>
        <v>2580219448.25</v>
      </c>
      <c r="P43" s="16">
        <f t="shared" si="14"/>
        <v>55992.34</v>
      </c>
      <c r="Q43" s="16">
        <f t="shared" si="14"/>
        <v>2256364902.2900004</v>
      </c>
      <c r="R43" s="16">
        <f t="shared" si="14"/>
        <v>0</v>
      </c>
      <c r="S43" s="16">
        <f t="shared" si="14"/>
        <v>0</v>
      </c>
      <c r="T43" s="16">
        <f t="shared" si="14"/>
        <v>0</v>
      </c>
      <c r="U43" s="16">
        <f t="shared" si="14"/>
        <v>0</v>
      </c>
      <c r="V43" s="16">
        <f t="shared" si="14"/>
        <v>8701.8000000000011</v>
      </c>
      <c r="W43" s="16">
        <f t="shared" si="14"/>
        <v>323854545.95999998</v>
      </c>
      <c r="X43" s="16">
        <f t="shared" si="14"/>
        <v>26492.15</v>
      </c>
      <c r="Y43" s="16">
        <f t="shared" si="14"/>
        <v>0</v>
      </c>
      <c r="Z43" s="16">
        <f t="shared" si="14"/>
        <v>0</v>
      </c>
      <c r="AA43" s="16">
        <f t="shared" si="14"/>
        <v>38201.989999999991</v>
      </c>
      <c r="AC43" s="6">
        <f t="shared" si="1"/>
        <v>0</v>
      </c>
    </row>
    <row r="44" spans="1:29" ht="31.5" x14ac:dyDescent="0.25">
      <c r="A44" s="4" t="s">
        <v>55</v>
      </c>
      <c r="B44" s="5" t="s">
        <v>68</v>
      </c>
      <c r="C44" s="16">
        <v>314</v>
      </c>
      <c r="D44" s="16">
        <f t="shared" ref="D44:D67" si="15">G44+H44+I44+K44+O44</f>
        <v>11609930</v>
      </c>
      <c r="E44" s="16">
        <f t="shared" ref="E44:E67" si="16">F44+J44+L44</f>
        <v>40.200000000000003</v>
      </c>
      <c r="F44" s="16">
        <v>40.200000000000003</v>
      </c>
      <c r="G44" s="16">
        <v>1486367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f t="shared" ref="M44:M67" si="17">C44-E44</f>
        <v>273.8</v>
      </c>
      <c r="N44" s="16">
        <f t="shared" ref="N44:O67" si="18">P44+R44+T44+V44</f>
        <v>273.8</v>
      </c>
      <c r="O44" s="16">
        <f t="shared" si="18"/>
        <v>10123563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273.8</v>
      </c>
      <c r="W44" s="16">
        <v>10123563</v>
      </c>
      <c r="X44" s="16">
        <v>157.30000000000001</v>
      </c>
      <c r="Y44" s="16">
        <v>0</v>
      </c>
      <c r="Z44" s="16">
        <v>0</v>
      </c>
      <c r="AA44" s="16">
        <v>116.5</v>
      </c>
      <c r="AC44" s="6"/>
    </row>
    <row r="45" spans="1:29" ht="47.25" x14ac:dyDescent="0.25">
      <c r="A45" s="17" t="s">
        <v>56</v>
      </c>
      <c r="B45" s="5" t="s">
        <v>73</v>
      </c>
      <c r="C45" s="16">
        <v>504.9</v>
      </c>
      <c r="D45" s="16">
        <f t="shared" si="15"/>
        <v>18668323</v>
      </c>
      <c r="E45" s="16">
        <f t="shared" si="16"/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f t="shared" si="17"/>
        <v>504.9</v>
      </c>
      <c r="N45" s="16">
        <f t="shared" si="18"/>
        <v>504.9</v>
      </c>
      <c r="O45" s="16">
        <f t="shared" si="18"/>
        <v>18668323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504.9</v>
      </c>
      <c r="W45" s="16">
        <v>18668323</v>
      </c>
      <c r="X45" s="16">
        <v>251.5</v>
      </c>
      <c r="Y45" s="16">
        <v>0</v>
      </c>
      <c r="Z45" s="16">
        <v>0</v>
      </c>
      <c r="AA45" s="16">
        <v>253.4</v>
      </c>
      <c r="AC45" s="6"/>
    </row>
    <row r="46" spans="1:29" ht="47.25" x14ac:dyDescent="0.25">
      <c r="A46" s="4" t="s">
        <v>58</v>
      </c>
      <c r="B46" s="5" t="s">
        <v>59</v>
      </c>
      <c r="C46" s="16">
        <v>308.8</v>
      </c>
      <c r="D46" s="16">
        <f t="shared" si="15"/>
        <v>11417664</v>
      </c>
      <c r="E46" s="16">
        <f t="shared" si="16"/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f t="shared" si="17"/>
        <v>308.8</v>
      </c>
      <c r="N46" s="16">
        <f t="shared" si="18"/>
        <v>308.8</v>
      </c>
      <c r="O46" s="16">
        <f t="shared" si="18"/>
        <v>11417664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308.8</v>
      </c>
      <c r="W46" s="16">
        <v>11417664</v>
      </c>
      <c r="X46" s="16">
        <v>0</v>
      </c>
      <c r="Y46" s="16">
        <v>0</v>
      </c>
      <c r="Z46" s="16">
        <v>0</v>
      </c>
      <c r="AA46" s="16">
        <v>308.8</v>
      </c>
      <c r="AC46" s="6"/>
    </row>
    <row r="47" spans="1:29" ht="47.25" x14ac:dyDescent="0.25">
      <c r="A47" s="17" t="s">
        <v>60</v>
      </c>
      <c r="B47" s="5" t="s">
        <v>61</v>
      </c>
      <c r="C47" s="16">
        <v>100</v>
      </c>
      <c r="D47" s="16">
        <f t="shared" si="15"/>
        <v>3697429</v>
      </c>
      <c r="E47" s="16">
        <f t="shared" si="16"/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f t="shared" si="17"/>
        <v>100</v>
      </c>
      <c r="N47" s="16">
        <f t="shared" si="18"/>
        <v>100</v>
      </c>
      <c r="O47" s="16">
        <f t="shared" si="18"/>
        <v>3697429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100</v>
      </c>
      <c r="W47" s="16">
        <v>3697429</v>
      </c>
      <c r="X47" s="16">
        <v>100</v>
      </c>
      <c r="Y47" s="16">
        <v>0</v>
      </c>
      <c r="Z47" s="16">
        <v>0</v>
      </c>
      <c r="AA47" s="16">
        <v>0</v>
      </c>
      <c r="AC47" s="6"/>
    </row>
    <row r="48" spans="1:29" ht="47.25" x14ac:dyDescent="0.25">
      <c r="A48" s="4" t="s">
        <v>62</v>
      </c>
      <c r="B48" s="5" t="s">
        <v>63</v>
      </c>
      <c r="C48" s="16">
        <v>1892.3</v>
      </c>
      <c r="D48" s="16">
        <f t="shared" si="15"/>
        <v>69966465</v>
      </c>
      <c r="E48" s="16">
        <f t="shared" si="16"/>
        <v>264.3</v>
      </c>
      <c r="F48" s="16">
        <v>264.3</v>
      </c>
      <c r="G48" s="16">
        <v>9772307.0899999999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f t="shared" si="17"/>
        <v>1628</v>
      </c>
      <c r="N48" s="16">
        <f t="shared" si="18"/>
        <v>1628</v>
      </c>
      <c r="O48" s="16">
        <f t="shared" si="18"/>
        <v>60194157.910000004</v>
      </c>
      <c r="P48" s="16">
        <v>1393.4</v>
      </c>
      <c r="Q48" s="16">
        <v>51519987.490000002</v>
      </c>
      <c r="R48" s="16">
        <v>0</v>
      </c>
      <c r="S48" s="16">
        <v>0</v>
      </c>
      <c r="T48" s="16">
        <v>0</v>
      </c>
      <c r="U48" s="16">
        <v>0</v>
      </c>
      <c r="V48" s="16">
        <v>234.6</v>
      </c>
      <c r="W48" s="16">
        <v>8674170.4199999999</v>
      </c>
      <c r="X48" s="16">
        <v>262.8</v>
      </c>
      <c r="Y48" s="16">
        <v>0</v>
      </c>
      <c r="Z48" s="16">
        <v>0</v>
      </c>
      <c r="AA48" s="16">
        <v>1365.2</v>
      </c>
      <c r="AC48" s="6"/>
    </row>
    <row r="49" spans="1:31" ht="31.5" x14ac:dyDescent="0.25">
      <c r="A49" s="17" t="s">
        <v>64</v>
      </c>
      <c r="B49" s="18" t="s">
        <v>69</v>
      </c>
      <c r="C49" s="16">
        <v>1350.2</v>
      </c>
      <c r="D49" s="16">
        <f t="shared" si="15"/>
        <v>49922698.850000001</v>
      </c>
      <c r="E49" s="16">
        <f t="shared" si="16"/>
        <v>40.6</v>
      </c>
      <c r="F49" s="16">
        <v>40.6</v>
      </c>
      <c r="G49" s="16">
        <v>1501157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f t="shared" si="17"/>
        <v>1309.6000000000001</v>
      </c>
      <c r="N49" s="16">
        <f t="shared" si="18"/>
        <v>1309.5999999999999</v>
      </c>
      <c r="O49" s="16">
        <f t="shared" si="18"/>
        <v>48421541.850000001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1309.5999999999999</v>
      </c>
      <c r="W49" s="16">
        <v>48421541.850000001</v>
      </c>
      <c r="X49" s="16">
        <v>370.5</v>
      </c>
      <c r="Y49" s="16">
        <v>0</v>
      </c>
      <c r="Z49" s="16">
        <v>0</v>
      </c>
      <c r="AA49" s="16">
        <v>939.1</v>
      </c>
      <c r="AC49" s="6"/>
    </row>
    <row r="50" spans="1:31" x14ac:dyDescent="0.25">
      <c r="A50" s="4" t="s">
        <v>97</v>
      </c>
      <c r="B50" s="5" t="s">
        <v>23</v>
      </c>
      <c r="C50" s="16">
        <v>44658.12</v>
      </c>
      <c r="D50" s="16">
        <f t="shared" si="15"/>
        <v>1764747878</v>
      </c>
      <c r="E50" s="16">
        <f t="shared" si="16"/>
        <v>7700.3</v>
      </c>
      <c r="F50" s="16">
        <v>7700.3</v>
      </c>
      <c r="G50" s="16">
        <v>284713202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f t="shared" si="17"/>
        <v>36957.82</v>
      </c>
      <c r="N50" s="16">
        <f t="shared" si="18"/>
        <v>36957.82</v>
      </c>
      <c r="O50" s="16">
        <f t="shared" si="18"/>
        <v>1480034676</v>
      </c>
      <c r="P50" s="16">
        <v>36957.82</v>
      </c>
      <c r="Q50" s="16">
        <v>1480034676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15356.8</v>
      </c>
      <c r="Y50" s="16">
        <v>0</v>
      </c>
      <c r="Z50" s="16">
        <v>0</v>
      </c>
      <c r="AA50" s="16">
        <v>21601.02</v>
      </c>
      <c r="AC50" s="6">
        <f t="shared" si="1"/>
        <v>0</v>
      </c>
    </row>
    <row r="51" spans="1:31" ht="31.5" x14ac:dyDescent="0.25">
      <c r="A51" s="17" t="s">
        <v>99</v>
      </c>
      <c r="B51" s="19" t="s">
        <v>70</v>
      </c>
      <c r="C51" s="16">
        <v>5603.3</v>
      </c>
      <c r="D51" s="16">
        <f t="shared" si="15"/>
        <v>207178090</v>
      </c>
      <c r="E51" s="16">
        <f t="shared" si="16"/>
        <v>28.6</v>
      </c>
      <c r="F51" s="16">
        <v>28.6</v>
      </c>
      <c r="G51" s="16">
        <v>1057465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f t="shared" si="17"/>
        <v>5574.7</v>
      </c>
      <c r="N51" s="16">
        <f t="shared" si="18"/>
        <v>5574.7</v>
      </c>
      <c r="O51" s="16">
        <f t="shared" si="18"/>
        <v>206120625</v>
      </c>
      <c r="P51" s="16">
        <v>5574.7</v>
      </c>
      <c r="Q51" s="16">
        <v>206120625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454.4</v>
      </c>
      <c r="Y51" s="16">
        <v>0</v>
      </c>
      <c r="Z51" s="16">
        <v>0</v>
      </c>
      <c r="AA51" s="16">
        <v>5120.3</v>
      </c>
      <c r="AC51" s="6"/>
    </row>
    <row r="52" spans="1:31" x14ac:dyDescent="0.25">
      <c r="A52" s="4" t="s">
        <v>100</v>
      </c>
      <c r="B52" s="5" t="s">
        <v>30</v>
      </c>
      <c r="C52" s="16">
        <v>161.4</v>
      </c>
      <c r="D52" s="16">
        <f t="shared" si="15"/>
        <v>5967652</v>
      </c>
      <c r="E52" s="16">
        <f t="shared" si="16"/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f t="shared" si="17"/>
        <v>161.4</v>
      </c>
      <c r="N52" s="16">
        <f t="shared" si="18"/>
        <v>161.4</v>
      </c>
      <c r="O52" s="16">
        <f t="shared" si="18"/>
        <v>5967652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161.4</v>
      </c>
      <c r="W52" s="16">
        <v>5967652</v>
      </c>
      <c r="X52" s="16">
        <v>161.4</v>
      </c>
      <c r="Y52" s="16">
        <v>0</v>
      </c>
      <c r="Z52" s="16">
        <v>0</v>
      </c>
      <c r="AA52" s="16">
        <v>0</v>
      </c>
      <c r="AC52" s="6"/>
    </row>
    <row r="53" spans="1:31" x14ac:dyDescent="0.25">
      <c r="A53" s="17" t="s">
        <v>101</v>
      </c>
      <c r="B53" s="5" t="s">
        <v>71</v>
      </c>
      <c r="C53" s="16">
        <v>722.4</v>
      </c>
      <c r="D53" s="16">
        <f t="shared" si="15"/>
        <v>26710233.52</v>
      </c>
      <c r="E53" s="16">
        <f t="shared" si="16"/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f t="shared" si="17"/>
        <v>722.4</v>
      </c>
      <c r="N53" s="16">
        <f t="shared" si="18"/>
        <v>722.4</v>
      </c>
      <c r="O53" s="16">
        <f t="shared" si="18"/>
        <v>26710233.52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722.4</v>
      </c>
      <c r="W53" s="16">
        <v>26710233.52</v>
      </c>
      <c r="X53" s="16">
        <v>107.8</v>
      </c>
      <c r="Y53" s="16">
        <v>0</v>
      </c>
      <c r="Z53" s="16">
        <v>0</v>
      </c>
      <c r="AA53" s="16">
        <v>614.6</v>
      </c>
      <c r="AC53" s="6"/>
    </row>
    <row r="54" spans="1:31" x14ac:dyDescent="0.25">
      <c r="A54" s="4" t="s">
        <v>102</v>
      </c>
      <c r="B54" s="5" t="s">
        <v>32</v>
      </c>
      <c r="C54" s="16">
        <v>4122.7</v>
      </c>
      <c r="D54" s="16">
        <f t="shared" si="15"/>
        <v>152433939.00000003</v>
      </c>
      <c r="E54" s="16">
        <f t="shared" si="16"/>
        <v>103</v>
      </c>
      <c r="F54" s="16">
        <v>103</v>
      </c>
      <c r="G54" s="16">
        <v>3808352.71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f t="shared" si="17"/>
        <v>4019.7</v>
      </c>
      <c r="N54" s="16">
        <f t="shared" si="18"/>
        <v>4019.7</v>
      </c>
      <c r="O54" s="16">
        <f t="shared" si="18"/>
        <v>148625586.29000002</v>
      </c>
      <c r="P54" s="16">
        <v>2302.6</v>
      </c>
      <c r="Q54" s="16">
        <v>85137018.930000007</v>
      </c>
      <c r="R54" s="16">
        <v>0</v>
      </c>
      <c r="S54" s="16">
        <v>0</v>
      </c>
      <c r="T54" s="16">
        <v>0</v>
      </c>
      <c r="U54" s="16">
        <v>0</v>
      </c>
      <c r="V54" s="16">
        <v>1717.1</v>
      </c>
      <c r="W54" s="16">
        <v>63488567.359999999</v>
      </c>
      <c r="X54" s="16">
        <v>2073.9</v>
      </c>
      <c r="Y54" s="16">
        <v>0</v>
      </c>
      <c r="Z54" s="16">
        <v>0</v>
      </c>
      <c r="AA54" s="16">
        <v>1945.8</v>
      </c>
      <c r="AC54" s="6"/>
    </row>
    <row r="55" spans="1:31" ht="47.25" x14ac:dyDescent="0.25">
      <c r="A55" s="17" t="s">
        <v>103</v>
      </c>
      <c r="B55" s="5" t="s">
        <v>74</v>
      </c>
      <c r="C55" s="16">
        <v>68.7</v>
      </c>
      <c r="D55" s="16">
        <f t="shared" si="15"/>
        <v>2540131</v>
      </c>
      <c r="E55" s="16">
        <f t="shared" si="16"/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f t="shared" si="17"/>
        <v>68.7</v>
      </c>
      <c r="N55" s="16">
        <f t="shared" si="18"/>
        <v>68.7</v>
      </c>
      <c r="O55" s="16">
        <f t="shared" si="18"/>
        <v>2540131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68.7</v>
      </c>
      <c r="W55" s="16">
        <v>2540131</v>
      </c>
      <c r="X55" s="16">
        <v>0</v>
      </c>
      <c r="Y55" s="16">
        <v>0</v>
      </c>
      <c r="Z55" s="16">
        <v>0</v>
      </c>
      <c r="AA55" s="16">
        <v>68.7</v>
      </c>
      <c r="AC55" s="6"/>
    </row>
    <row r="56" spans="1:31" ht="31.5" x14ac:dyDescent="0.25">
      <c r="A56" s="4" t="s">
        <v>104</v>
      </c>
      <c r="B56" s="7" t="s">
        <v>122</v>
      </c>
      <c r="C56" s="16">
        <v>266.60000000000002</v>
      </c>
      <c r="D56" s="16">
        <f t="shared" si="15"/>
        <v>9857348</v>
      </c>
      <c r="E56" s="16">
        <f t="shared" si="16"/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f t="shared" si="17"/>
        <v>266.60000000000002</v>
      </c>
      <c r="N56" s="16">
        <f t="shared" si="18"/>
        <v>266.60000000000002</v>
      </c>
      <c r="O56" s="16">
        <f t="shared" si="18"/>
        <v>9857348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266.60000000000002</v>
      </c>
      <c r="W56" s="16">
        <v>9857348</v>
      </c>
      <c r="X56" s="16">
        <v>266.60000000000002</v>
      </c>
      <c r="Y56" s="16">
        <v>0</v>
      </c>
      <c r="Z56" s="16">
        <v>0</v>
      </c>
      <c r="AA56" s="16">
        <v>0</v>
      </c>
      <c r="AC56" s="6"/>
    </row>
    <row r="57" spans="1:31" ht="47.25" x14ac:dyDescent="0.25">
      <c r="A57" s="17" t="s">
        <v>105</v>
      </c>
      <c r="B57" s="5" t="s">
        <v>66</v>
      </c>
      <c r="C57" s="16">
        <v>190.1</v>
      </c>
      <c r="D57" s="16">
        <f t="shared" si="15"/>
        <v>7028814</v>
      </c>
      <c r="E57" s="16">
        <f t="shared" si="16"/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f t="shared" si="17"/>
        <v>190.1</v>
      </c>
      <c r="N57" s="16">
        <f t="shared" si="18"/>
        <v>190.1</v>
      </c>
      <c r="O57" s="16">
        <f t="shared" si="18"/>
        <v>7028814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190.1</v>
      </c>
      <c r="W57" s="16">
        <v>7028814</v>
      </c>
      <c r="X57" s="16">
        <v>190.1</v>
      </c>
      <c r="Y57" s="16">
        <v>0</v>
      </c>
      <c r="Z57" s="16">
        <v>0</v>
      </c>
      <c r="AA57" s="16">
        <v>0</v>
      </c>
      <c r="AC57" s="6">
        <f t="shared" si="1"/>
        <v>0</v>
      </c>
    </row>
    <row r="58" spans="1:31" ht="47.25" x14ac:dyDescent="0.25">
      <c r="A58" s="4" t="s">
        <v>106</v>
      </c>
      <c r="B58" s="5" t="s">
        <v>72</v>
      </c>
      <c r="C58" s="16">
        <v>5355.5</v>
      </c>
      <c r="D58" s="16">
        <f t="shared" si="15"/>
        <v>239897744</v>
      </c>
      <c r="E58" s="16">
        <f t="shared" si="16"/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f t="shared" si="17"/>
        <v>5355.5</v>
      </c>
      <c r="N58" s="16">
        <f t="shared" si="18"/>
        <v>5355.5</v>
      </c>
      <c r="O58" s="16">
        <f t="shared" si="18"/>
        <v>239897744</v>
      </c>
      <c r="P58" s="16">
        <v>5034.5</v>
      </c>
      <c r="Q58" s="16">
        <v>228028994</v>
      </c>
      <c r="R58" s="16">
        <v>0</v>
      </c>
      <c r="S58" s="16">
        <v>0</v>
      </c>
      <c r="T58" s="16">
        <v>0</v>
      </c>
      <c r="U58" s="16">
        <v>0</v>
      </c>
      <c r="V58" s="16">
        <v>321</v>
      </c>
      <c r="W58" s="16">
        <v>11868750</v>
      </c>
      <c r="X58" s="16">
        <v>2956.4</v>
      </c>
      <c r="Y58" s="16">
        <v>0</v>
      </c>
      <c r="Z58" s="16">
        <v>0</v>
      </c>
      <c r="AA58" s="16">
        <v>2399.1</v>
      </c>
      <c r="AC58" s="6"/>
    </row>
    <row r="59" spans="1:31" ht="31.5" x14ac:dyDescent="0.25">
      <c r="A59" s="17" t="s">
        <v>107</v>
      </c>
      <c r="B59" s="7" t="s">
        <v>116</v>
      </c>
      <c r="C59" s="16">
        <v>1146.0999999999999</v>
      </c>
      <c r="D59" s="16">
        <f t="shared" si="15"/>
        <v>42376242</v>
      </c>
      <c r="E59" s="16">
        <f t="shared" si="16"/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f t="shared" si="17"/>
        <v>1146.0999999999999</v>
      </c>
      <c r="N59" s="16">
        <f t="shared" si="18"/>
        <v>1146.0999999999999</v>
      </c>
      <c r="O59" s="16">
        <f t="shared" si="18"/>
        <v>42376242</v>
      </c>
      <c r="P59" s="16">
        <v>1146.0999999999999</v>
      </c>
      <c r="Q59" s="16">
        <v>42376242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914.4</v>
      </c>
      <c r="Y59" s="16">
        <v>0</v>
      </c>
      <c r="Z59" s="16">
        <v>0</v>
      </c>
      <c r="AA59" s="16">
        <v>231.7</v>
      </c>
      <c r="AC59" s="6"/>
    </row>
    <row r="60" spans="1:31" ht="63" x14ac:dyDescent="0.25">
      <c r="A60" s="4" t="s">
        <v>108</v>
      </c>
      <c r="B60" s="7" t="s">
        <v>120</v>
      </c>
      <c r="C60" s="16">
        <v>331.7</v>
      </c>
      <c r="D60" s="16">
        <f t="shared" si="15"/>
        <v>12264374</v>
      </c>
      <c r="E60" s="16">
        <f t="shared" si="16"/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f t="shared" si="17"/>
        <v>331.7</v>
      </c>
      <c r="N60" s="16">
        <f t="shared" si="18"/>
        <v>331.7</v>
      </c>
      <c r="O60" s="16">
        <f t="shared" si="18"/>
        <v>12264374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331.7</v>
      </c>
      <c r="W60" s="16">
        <v>12264374</v>
      </c>
      <c r="X60" s="16">
        <v>287.39999999999998</v>
      </c>
      <c r="Y60" s="16">
        <v>0</v>
      </c>
      <c r="Z60" s="16">
        <v>0</v>
      </c>
      <c r="AA60" s="16">
        <v>44.3</v>
      </c>
      <c r="AC60" s="6"/>
    </row>
    <row r="61" spans="1:31" ht="63" x14ac:dyDescent="0.25">
      <c r="A61" s="17" t="s">
        <v>109</v>
      </c>
      <c r="B61" s="7" t="s">
        <v>118</v>
      </c>
      <c r="C61" s="16">
        <v>37.6</v>
      </c>
      <c r="D61" s="16">
        <f t="shared" si="15"/>
        <v>1390232</v>
      </c>
      <c r="E61" s="16">
        <f t="shared" si="16"/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f t="shared" si="17"/>
        <v>37.6</v>
      </c>
      <c r="N61" s="16">
        <f t="shared" si="18"/>
        <v>37.6</v>
      </c>
      <c r="O61" s="16">
        <f t="shared" si="18"/>
        <v>1390232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37.6</v>
      </c>
      <c r="W61" s="16">
        <v>1390232</v>
      </c>
      <c r="X61" s="16">
        <v>37.6</v>
      </c>
      <c r="Y61" s="16">
        <v>0</v>
      </c>
      <c r="Z61" s="16">
        <v>0</v>
      </c>
      <c r="AA61" s="16">
        <v>0</v>
      </c>
      <c r="AC61" s="6"/>
    </row>
    <row r="62" spans="1:31" ht="31.5" x14ac:dyDescent="0.25">
      <c r="A62" s="4" t="s">
        <v>110</v>
      </c>
      <c r="B62" s="5" t="s">
        <v>78</v>
      </c>
      <c r="C62" s="16">
        <v>510</v>
      </c>
      <c r="D62" s="16">
        <f t="shared" si="15"/>
        <v>18856893</v>
      </c>
      <c r="E62" s="16">
        <f t="shared" si="16"/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f t="shared" si="17"/>
        <v>510</v>
      </c>
      <c r="N62" s="16">
        <f t="shared" si="18"/>
        <v>510</v>
      </c>
      <c r="O62" s="16">
        <f t="shared" si="18"/>
        <v>18856893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510</v>
      </c>
      <c r="W62" s="16">
        <v>18856893</v>
      </c>
      <c r="X62" s="16">
        <v>310.8</v>
      </c>
      <c r="Y62" s="16">
        <v>0</v>
      </c>
      <c r="Z62" s="16">
        <v>0</v>
      </c>
      <c r="AA62" s="16">
        <v>199.2</v>
      </c>
      <c r="AC62" s="6"/>
    </row>
    <row r="63" spans="1:31" ht="47.25" x14ac:dyDescent="0.25">
      <c r="A63" s="17" t="s">
        <v>111</v>
      </c>
      <c r="B63" s="7" t="s">
        <v>95</v>
      </c>
      <c r="C63" s="16">
        <v>1672.32</v>
      </c>
      <c r="D63" s="16">
        <f>G63+H63+I63+K63+O63</f>
        <v>84041270</v>
      </c>
      <c r="E63" s="16">
        <f t="shared" si="16"/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f t="shared" si="17"/>
        <v>1672.32</v>
      </c>
      <c r="N63" s="16">
        <f t="shared" si="18"/>
        <v>1672.32</v>
      </c>
      <c r="O63" s="16">
        <f>Q63+S63+U63+W63</f>
        <v>84041270</v>
      </c>
      <c r="P63" s="16">
        <v>1555.82</v>
      </c>
      <c r="Q63" s="16">
        <v>79733764.049999997</v>
      </c>
      <c r="R63" s="16">
        <v>0</v>
      </c>
      <c r="S63" s="16">
        <v>0</v>
      </c>
      <c r="T63" s="16">
        <v>0</v>
      </c>
      <c r="U63" s="16">
        <v>0</v>
      </c>
      <c r="V63" s="16">
        <v>116.5</v>
      </c>
      <c r="W63" s="16">
        <v>4307505.95</v>
      </c>
      <c r="X63" s="16">
        <v>1268.1500000000001</v>
      </c>
      <c r="Y63" s="16">
        <v>0</v>
      </c>
      <c r="Z63" s="16">
        <v>0</v>
      </c>
      <c r="AA63" s="16">
        <v>404.17</v>
      </c>
      <c r="AC63" s="6">
        <f t="shared" si="1"/>
        <v>0</v>
      </c>
      <c r="AE63">
        <f>Q63/P63</f>
        <v>51248.707466159321</v>
      </c>
    </row>
    <row r="64" spans="1:31" ht="47.25" x14ac:dyDescent="0.25">
      <c r="A64" s="4" t="s">
        <v>112</v>
      </c>
      <c r="B64" s="5" t="s">
        <v>79</v>
      </c>
      <c r="C64" s="16">
        <v>902.9</v>
      </c>
      <c r="D64" s="16">
        <f t="shared" si="15"/>
        <v>42837945</v>
      </c>
      <c r="E64" s="16">
        <f t="shared" si="16"/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f t="shared" si="17"/>
        <v>902.9</v>
      </c>
      <c r="N64" s="16">
        <f t="shared" si="18"/>
        <v>902.9</v>
      </c>
      <c r="O64" s="16">
        <f t="shared" si="18"/>
        <v>42837945</v>
      </c>
      <c r="P64" s="16">
        <v>662.3</v>
      </c>
      <c r="Q64" s="16">
        <v>33941928.420000002</v>
      </c>
      <c r="R64" s="16">
        <v>0</v>
      </c>
      <c r="S64" s="16">
        <v>0</v>
      </c>
      <c r="T64" s="16">
        <v>0</v>
      </c>
      <c r="U64" s="16">
        <v>0</v>
      </c>
      <c r="V64" s="16">
        <v>240.6</v>
      </c>
      <c r="W64" s="16">
        <v>8896016.5800000001</v>
      </c>
      <c r="X64" s="16">
        <v>439.5</v>
      </c>
      <c r="Y64" s="16">
        <v>0</v>
      </c>
      <c r="Z64" s="16">
        <v>0</v>
      </c>
      <c r="AA64" s="16">
        <v>463.4</v>
      </c>
      <c r="AC64" s="6">
        <f t="shared" si="1"/>
        <v>0</v>
      </c>
      <c r="AE64">
        <f>Q64/P64</f>
        <v>51248.5707685339</v>
      </c>
    </row>
    <row r="65" spans="1:29" ht="63" x14ac:dyDescent="0.25">
      <c r="A65" s="17" t="s">
        <v>113</v>
      </c>
      <c r="B65" s="7" t="s">
        <v>117</v>
      </c>
      <c r="C65" s="16">
        <v>1768.4</v>
      </c>
      <c r="D65" s="16">
        <f t="shared" si="15"/>
        <v>65385351.229999997</v>
      </c>
      <c r="E65" s="16">
        <f t="shared" si="16"/>
        <v>91.2</v>
      </c>
      <c r="F65" s="16">
        <v>91.2</v>
      </c>
      <c r="G65" s="16">
        <v>2262403.6800000002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f t="shared" si="17"/>
        <v>1677.2</v>
      </c>
      <c r="N65" s="16">
        <f t="shared" si="18"/>
        <v>1677.2</v>
      </c>
      <c r="O65" s="16">
        <f t="shared" si="18"/>
        <v>63122947.549999997</v>
      </c>
      <c r="P65" s="16">
        <v>875.2</v>
      </c>
      <c r="Q65" s="16">
        <v>31357956.899999999</v>
      </c>
      <c r="R65" s="16">
        <v>0</v>
      </c>
      <c r="S65" s="16">
        <v>0</v>
      </c>
      <c r="T65" s="16">
        <v>0</v>
      </c>
      <c r="U65" s="16">
        <v>0</v>
      </c>
      <c r="V65" s="16">
        <v>802</v>
      </c>
      <c r="W65" s="16">
        <v>31764990.649999999</v>
      </c>
      <c r="X65" s="16">
        <v>75.2</v>
      </c>
      <c r="Y65" s="16">
        <v>0</v>
      </c>
      <c r="Z65" s="16">
        <v>0</v>
      </c>
      <c r="AA65" s="16">
        <v>1602</v>
      </c>
      <c r="AC65" s="6"/>
    </row>
    <row r="66" spans="1:29" x14ac:dyDescent="0.25">
      <c r="A66" s="4" t="s">
        <v>114</v>
      </c>
      <c r="B66" s="5" t="s">
        <v>67</v>
      </c>
      <c r="C66" s="16">
        <v>156.1</v>
      </c>
      <c r="D66" s="16">
        <f t="shared" si="15"/>
        <v>5771687</v>
      </c>
      <c r="E66" s="16">
        <f t="shared" si="16"/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f t="shared" si="17"/>
        <v>156.1</v>
      </c>
      <c r="N66" s="16">
        <f t="shared" si="18"/>
        <v>156.1</v>
      </c>
      <c r="O66" s="16">
        <f t="shared" si="18"/>
        <v>5771687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156.1</v>
      </c>
      <c r="W66" s="16">
        <v>5771687</v>
      </c>
      <c r="X66" s="16">
        <v>156.1</v>
      </c>
      <c r="Y66" s="16">
        <v>0</v>
      </c>
      <c r="Z66" s="16">
        <v>0</v>
      </c>
      <c r="AA66" s="16">
        <v>0</v>
      </c>
      <c r="AC66" s="6">
        <f t="shared" si="1"/>
        <v>0</v>
      </c>
    </row>
    <row r="67" spans="1:29" ht="47.25" x14ac:dyDescent="0.25">
      <c r="A67" s="17" t="s">
        <v>115</v>
      </c>
      <c r="B67" s="5" t="s">
        <v>53</v>
      </c>
      <c r="C67" s="16">
        <v>818.2</v>
      </c>
      <c r="D67" s="16">
        <f t="shared" si="15"/>
        <v>30252369.130000003</v>
      </c>
      <c r="E67" s="16">
        <f t="shared" si="16"/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f t="shared" si="17"/>
        <v>818.2</v>
      </c>
      <c r="N67" s="16">
        <f t="shared" si="18"/>
        <v>818.2</v>
      </c>
      <c r="O67" s="16">
        <f t="shared" si="18"/>
        <v>30252369.130000003</v>
      </c>
      <c r="P67" s="16">
        <v>489.9</v>
      </c>
      <c r="Q67" s="16">
        <v>18113709.5</v>
      </c>
      <c r="R67" s="16">
        <v>0</v>
      </c>
      <c r="S67" s="16">
        <v>0</v>
      </c>
      <c r="T67" s="16">
        <v>0</v>
      </c>
      <c r="U67" s="16">
        <v>0</v>
      </c>
      <c r="V67" s="16">
        <v>328.3</v>
      </c>
      <c r="W67" s="16">
        <v>12138659.630000001</v>
      </c>
      <c r="X67" s="16">
        <v>293.5</v>
      </c>
      <c r="Y67" s="16">
        <v>0</v>
      </c>
      <c r="Z67" s="16">
        <v>0</v>
      </c>
      <c r="AA67" s="16">
        <v>524.70000000000005</v>
      </c>
      <c r="AC67" s="6">
        <f t="shared" si="1"/>
        <v>0</v>
      </c>
    </row>
    <row r="68" spans="1:29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9" x14ac:dyDescent="0.25">
      <c r="A69" s="21" t="s">
        <v>76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</sheetData>
  <sheetProtection formatCells="0" formatColumns="0" formatRows="0" insertColumns="0" insertRows="0" insertHyperlinks="0" deleteColumns="0" deleteRows="0" sort="0" autoFilter="0" pivotTables="0"/>
  <mergeCells count="30">
    <mergeCell ref="W1:AA1"/>
    <mergeCell ref="W3:AA3"/>
    <mergeCell ref="W5:AA5"/>
    <mergeCell ref="Y4:AA4"/>
    <mergeCell ref="P10:W10"/>
    <mergeCell ref="X10:AA10"/>
    <mergeCell ref="A8:AA8"/>
    <mergeCell ref="D9:D14"/>
    <mergeCell ref="E9:L9"/>
    <mergeCell ref="M9:AA9"/>
    <mergeCell ref="A9:A14"/>
    <mergeCell ref="B9:B14"/>
    <mergeCell ref="C9:C14"/>
    <mergeCell ref="Z11:Z13"/>
    <mergeCell ref="AA11:AA13"/>
    <mergeCell ref="A7:AA7"/>
    <mergeCell ref="A69:AA69"/>
    <mergeCell ref="R12:S13"/>
    <mergeCell ref="T12:U13"/>
    <mergeCell ref="R11:U11"/>
    <mergeCell ref="Y11:Y13"/>
    <mergeCell ref="E10:E13"/>
    <mergeCell ref="F10:L10"/>
    <mergeCell ref="V11:W13"/>
    <mergeCell ref="X11:X13"/>
    <mergeCell ref="J11:K13"/>
    <mergeCell ref="L11:L13"/>
    <mergeCell ref="P11:Q13"/>
    <mergeCell ref="M10:O13"/>
    <mergeCell ref="F11:I13"/>
  </mergeCells>
  <pageMargins left="0.27559055118110237" right="0.23622047244094491" top="1.1811023622047245" bottom="0.31496062992125984" header="0.9055118110236221" footer="0.31496062992125984"/>
  <pageSetup paperSize="9" scale="40" orientation="landscape" r:id="rId1"/>
  <headerFooter>
    <oddHeader xml:space="preserve">&amp;C&amp;"Times New Roman,обычный"&amp;20&amp;P+41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Любовь В. Кузнецова</cp:lastModifiedBy>
  <cp:lastPrinted>2022-02-14T09:08:37Z</cp:lastPrinted>
  <dcterms:created xsi:type="dcterms:W3CDTF">2012-12-13T11:50:40Z</dcterms:created>
  <dcterms:modified xsi:type="dcterms:W3CDTF">2022-02-16T08:00:09Z</dcterms:modified>
  <cp:category>Формы</cp:category>
</cp:coreProperties>
</file>